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15" yWindow="30" windowWidth="8970" windowHeight="10965" activeTab="0"/>
  </bookViews>
  <sheets>
    <sheet name="Лилии 2018" sheetId="1" r:id="rId1"/>
  </sheets>
  <definedNames>
    <definedName name="_xlnm.Print_Titles" localSheetId="0">'Лилии 2018'!$66:$66</definedName>
    <definedName name="_xlnm.Print_Area" localSheetId="0">'Лилии 2018'!$A$1:$M$227</definedName>
  </definedNames>
  <calcPr fullCalcOnLoad="1"/>
</workbook>
</file>

<file path=xl/sharedStrings.xml><?xml version="1.0" encoding="utf-8"?>
<sst xmlns="http://schemas.openxmlformats.org/spreadsheetml/2006/main" count="618" uniqueCount="258">
  <si>
    <t>Принц Промис</t>
  </si>
  <si>
    <t>Prince Promise</t>
  </si>
  <si>
    <t>№</t>
  </si>
  <si>
    <t>Flore Pleno</t>
  </si>
  <si>
    <t>Electric Red</t>
  </si>
  <si>
    <t>Electric Yellow</t>
  </si>
  <si>
    <t>Электрик Ред</t>
  </si>
  <si>
    <t>Электрик Еллоу</t>
  </si>
  <si>
    <t>Флоре Плено</t>
  </si>
  <si>
    <t>Bonbini</t>
  </si>
  <si>
    <t>Annemarie's Dream</t>
  </si>
  <si>
    <t>Аннамария Дрим</t>
  </si>
  <si>
    <t>Red Twine</t>
  </si>
  <si>
    <t>Deliana</t>
  </si>
  <si>
    <t>Делиана</t>
  </si>
  <si>
    <t>Бонбини</t>
  </si>
  <si>
    <t>Soft Music</t>
  </si>
  <si>
    <t>Софт Мьюзик</t>
  </si>
  <si>
    <t>Nymph</t>
  </si>
  <si>
    <t>Нимфа</t>
  </si>
  <si>
    <t>14/16</t>
  </si>
  <si>
    <t>12/14</t>
  </si>
  <si>
    <t>Richmond</t>
  </si>
  <si>
    <t>Ричмонд</t>
  </si>
  <si>
    <t>Fujian</t>
  </si>
  <si>
    <t>Saltarello</t>
  </si>
  <si>
    <t>Салтарелло</t>
  </si>
  <si>
    <t>Bacardi</t>
  </si>
  <si>
    <t>Пико</t>
  </si>
  <si>
    <t>Piko</t>
  </si>
  <si>
    <t>Цирк</t>
  </si>
  <si>
    <t>Сircus</t>
  </si>
  <si>
    <t>Carmin Diamond</t>
  </si>
  <si>
    <t>Кармин Даймонд</t>
  </si>
  <si>
    <t>Ред Алерт</t>
  </si>
  <si>
    <t>Red Allert</t>
  </si>
  <si>
    <t>Лилак Клауд</t>
  </si>
  <si>
    <t>Lilac Cloud</t>
  </si>
  <si>
    <t>Competition</t>
  </si>
  <si>
    <t>Компетишн</t>
  </si>
  <si>
    <t>Форевер</t>
  </si>
  <si>
    <t>Forever</t>
  </si>
  <si>
    <t>Бакарди</t>
  </si>
  <si>
    <t>Tarrango</t>
  </si>
  <si>
    <t>Тарранго</t>
  </si>
  <si>
    <t>Лейк Кэри</t>
  </si>
  <si>
    <t>Lake Carey</t>
  </si>
  <si>
    <t>Ред Твин</t>
  </si>
  <si>
    <t>Palazzo</t>
  </si>
  <si>
    <t>Палаццо</t>
  </si>
  <si>
    <t>Yellow Planet</t>
  </si>
  <si>
    <t>Prunotto</t>
  </si>
  <si>
    <t>Bourbon Street</t>
  </si>
  <si>
    <t>Татьяна</t>
  </si>
  <si>
    <t>Фуджиан</t>
  </si>
  <si>
    <t>Белламонте</t>
  </si>
  <si>
    <t>Bellamonte</t>
  </si>
  <si>
    <t>Толло</t>
  </si>
  <si>
    <t>Tollo</t>
  </si>
  <si>
    <t xml:space="preserve">Еллоу Планет </t>
  </si>
  <si>
    <t>Прунотто</t>
  </si>
  <si>
    <t>Бурбон Стрит</t>
  </si>
  <si>
    <t>Ovatie</t>
  </si>
  <si>
    <t>Овация</t>
  </si>
  <si>
    <t>Пинк Брильянт</t>
  </si>
  <si>
    <t>Pink Brilliant</t>
  </si>
  <si>
    <t>Avinger</t>
  </si>
  <si>
    <t>Бурлеска</t>
  </si>
  <si>
    <t>Burlesca</t>
  </si>
  <si>
    <t>Сорбонна</t>
  </si>
  <si>
    <t>Sorbonne</t>
  </si>
  <si>
    <t>Улуру</t>
  </si>
  <si>
    <t>Uluru</t>
  </si>
  <si>
    <t>Black Jack</t>
  </si>
  <si>
    <t>Блэк Джек</t>
  </si>
  <si>
    <t>Вермеер</t>
  </si>
  <si>
    <t>Vermeer</t>
  </si>
  <si>
    <t>Брайт Даймонд</t>
  </si>
  <si>
    <t>Bright Diamond</t>
  </si>
  <si>
    <t>Бриндизи</t>
  </si>
  <si>
    <t>Brindisi</t>
  </si>
  <si>
    <t>Эмполи</t>
  </si>
  <si>
    <t>Empoli</t>
  </si>
  <si>
    <t>Профундо</t>
  </si>
  <si>
    <t>Profundo</t>
  </si>
  <si>
    <t>Tabledance</t>
  </si>
  <si>
    <t>Тейблданс</t>
  </si>
  <si>
    <t>Эта великолепная лилия носит имя знаменитого рома Бакарди, благодаря яркой коктейльно-красной окраске лепестков.  Бутоны также имеют яркую окраску, что добавляет сорту большей декоративности. Стебли прямые, прочные. Направление цветков: в стороны. Высота растения 100-110 см. Кол-во бутонов на стебле (р-р 12/14) от 1-3 шт.</t>
  </si>
  <si>
    <t>Цветки крупные, диаметром до 22 см, пунцово-розовые с темно-розовой полосой, и тонким белоснежным кантом, придающим цветку особую изысканность. Цветки направлены вверх. Зацветает в конце июля-начале августа, имеет насыщенный аромат. Высота растения 90-100 см. Кол-во бутонов на стебле (р-р 12/14) - 2-3 шт.</t>
  </si>
  <si>
    <t>Цветки крупные (диаметром до 22 см!), темно-красные, с рыжими тычинками, направлены вверх. Зацветает в июле. Очень ароматные. Высота растения - до 100 см. Кол-во бутонов на стебле (р-р 12/14) - 1-3 шт.</t>
  </si>
  <si>
    <t xml:space="preserve">Очень крупные цветы (20-22 см!), с яркой пунцово-розовой окраской и лаймово-желтой звездой. Бутоны интенсивно окрашены, что придает растению дополнительную декоративность. Аромат насыщенный. Высота растения 120-140 см. Стебли прочные. Кол-во бутонов на стебле (р-р 14/16) - 2-4 шт. </t>
  </si>
  <si>
    <t xml:space="preserve">Цветки крупные, диаметром до 22 см, розовые с темно-розовым крапом, с желто-зеленой "звездой" и ярко-розовыми полосами вдоль лепестков. Цветки чалмовидной формы, направлены вверх. Зацветает в конце июля-начале августа, имеет насыщенный аромат. Высота растения 110 см. Кол-во бутонов на стебле (р-р 12/14) - 1-3 шт. </t>
  </si>
  <si>
    <t xml:space="preserve">Цветки крупные, диаметром 10-15 см, желтые, направлены вверх. Зацветает в июле, имеет тонкий нежный аромат. Высота растения 130 см. Кол-во бутонов на стебле (р-р 14/16) - 1-2 шт. </t>
  </si>
  <si>
    <t>Цветки крупные, диаметром 20 см, алые, глянцевые, направлены вверх и в стороны. Зацветает в конце июня-первой половине июля. Высота растения 100 см.  Кол-во бутонов на стебле (р-р 12/14) - 3-5 шт.</t>
  </si>
  <si>
    <t>Неприхотливый, обильноцветущий сорт из серии "электрик". Основная окраска лепестков - канареечно-желтая, с белыми кончиками и темными крапинами. Диаметр цветка 10-12 см. Цветки направлены вверх. Высота растения 60-80 см. Кол-во бутонов на стебле (р-р 12/14) - 2-4 шт.</t>
  </si>
  <si>
    <t>Ярко-красная представительница серии "электрик". Кончики лепестков - белые, придают цветкам выразительный вид. Диаметр цветка 12-15 см. Цветки направлены вверх. Высота растения 60-80 см. Кол-во бутонов на стебле (р-р 12/14) - 2-4 шт.</t>
  </si>
  <si>
    <t>Цветки диаметром до 17 см, малиновые, глянцевые, удлиненной формы, красиво изогнуты на концах, направлены вверх. Зацветает в конце июня-первой половине июля. Имеет тонкий нежный аромат. Высота растения 140 см. Кол-во бутонов на стебле (р-р 12/14) - 2-4 шт.</t>
  </si>
  <si>
    <t>Цветки карминово-красные, диаметром 13-15 см, направлены вверх. Высота стебля 100-110 см. Кол-во бутонов на стебле (р-р 12/14) - 3-5 шт.</t>
  </si>
  <si>
    <t>Цветки крупные, диаметром 12-15 см, чисто белые, направлены вверх. Зацветает в конце июня-первой половине июля. Высота растения 90-100 см. Кол-во бутонов на стебле (р-р 12/14) - 3-5 шт.</t>
  </si>
  <si>
    <t>Очень красивая лилия с крупными махровыми цветками белой окраски. Сорт неприхотлив, прекрасно подходит для срезки и озеленения. Диаметр цветка 15 см. Без запаха. Кол-во бутонов на стебле (р-р 12/14) - 3-5 шт.</t>
  </si>
  <si>
    <t>Цветки очень красивой формы, крупные, диаметром 17 см, махровые, красные, направлены вверх. Высота растения 90 см. Кол-во бутонов на стебле (р-р 12/14) - 4-7 шт.</t>
  </si>
  <si>
    <t>Цветки крупные, махровые, диаметром 17-20 см, лилово-розовые, с белой гофрированной каймой, чалмовидной формы, направлены вверх. Высота растения 100-120 см. Кол-во бутонов на стебле (р-р 12/14) - 1-3 шт.</t>
  </si>
  <si>
    <t>Цветки махровые, крупные, диаметром до 24 см, белые, с розовым краем и желтоватой полосой по центру лепестков, чалмовидной формы, направлены вверх. Высота растения 100-120 см. Кол-во бутонов на стебле (р-р 12/14) - 1-3 шт.</t>
  </si>
  <si>
    <t>Цветки очень крупные, с загнутыми кончиками лепестков, достигают 15 см в длину, лимонно-желтые с коричневыми тычинками, направлены вверх и в стороны. Лилия зацветает в июле - августе, имеет тонкий нежный аромат. Высота растения 115-125 см. Кол-во бутонов на стебле (р-р 12/14) - 1-2 шт.</t>
  </si>
  <si>
    <t>Цветки крупные, диаметром 17-20 см, направлены в стороны, вверх, перламутрово-розовые, светло-розовые к кончикам лепестков, цветут с июля по август, имеют тонкий нежный аромат. Высота растения 130 см. Кол-во бутонов на стебле (р-р 12/14) - 1-2 шт.</t>
  </si>
  <si>
    <t>Цветки крупные, диаметром до 22 см, ароматные, жемчужно-розовые, по центру розовый крап. Форма широко-открытая, лепестки волнистые по краю, кончики слегка загнуты. Цветки направлены вверх и в стороны. Высота растения 120 см. Кол-во бутонов на стебле (р-р 14/16) - 2-4 шт.</t>
  </si>
  <si>
    <t>Цветки очень крупные, диаметром 18-20 (до 25) см, белые искристые лепестки с нежно-розовой звездой вокруг желто-зеленого горла. Направлены в стороны и вверх. Аромат тонкий, приятный. Зацветает в июле-августе. Высота растения 100 см. Кол-во бутонов на стебле (р-р 12/14) - 1-3 шт.</t>
  </si>
  <si>
    <t>Цветки крупные, пурпурно-розовые, с небольшой белой звездой вокруг зеленоватого горла. Высота растения 110 см. Цветение - июль-август. Кол-во бутонов на стебле (р-р 12/14) - 1-2 шт.</t>
  </si>
  <si>
    <t>Цветки диаметром 20-22 см, кремовые, с малиновыми стреловидными мазками от сердцевины до середины лепестка. Цветки направлены вверх или в стороны. Зацветает в июле-августе. Имеет сильный аромат. Высота растения 120-130 см. Кол-во бутонов на стебле (р-р 12/14) - 2-4 шт.</t>
  </si>
  <si>
    <t>Цветки диаметром 22 см, малиново-розовые, направлены вверх или в стороны. Зацветает в июле-августе. Имеет сильный аромат. Высота растения 120 см. Кол-во бутонов на стебле (р-р 14/16) - 2-4 шт.</t>
  </si>
  <si>
    <t>Цветки крупные, диаметром 22 см, абрикосово-оранжевые. Края лепестков слегка волнистые, кончики красиво загнуты. Зацветает в июле-августе. Имеет сильный аромат. Высота растения 100-120 см. Кол-во бутонов на стебле (р-р 14/16) - 2-4 шт.</t>
  </si>
  <si>
    <t>Цветки до 25 см в диаметре, желтые с абрикосово-желтой полосой. Лепестки легко гофрированные. Цветки направлены вверх и в стороны. Высота растения 140 см. Кол-во бутонов на стебле (р-р 14/16) - 2-4 шт.</t>
  </si>
  <si>
    <t>Цветки диаметром 25 см, белые. Лилия зацветает в июле-августе, имеет приятный аромат. Цветки направлены в стороны. Высота растения 110 см. Кол-во бутонов на стебле (р-р 14/16) - 2-4 шт.</t>
  </si>
  <si>
    <t>Цветки диаметром 25 см, яркие темно-розовые с вишнево-розовым сердцем. Лепестки глянцевые, широкие, кончики красиво отогнуты назад. Цветки направлены вверх и в стороны. Зацветает в июле-августе. Имеет насыщенный аромат. Высота растения 110 см. Кол-во бутонов на стебле (р-р 14/16) - 1-3 шт.</t>
  </si>
  <si>
    <t>Цветки махровые, диаметром до 20 см, малиново-розовые, с белым кантом. Без пыльцы. Зацветает в конце июля-начале августа. Высота растения 100 см. Кол-во бутонов на стебле (р-р 12/14) - 2-4 шт.</t>
  </si>
  <si>
    <t xml:space="preserve">Крупные цветки, 14-16 см в диаметре. Насыщенно-розовый центр с легким крапом. Лепестки светло-розовые, с ярко розовыми кончиками. Цветки направлены вверх. Кол-во бутонов на стебле (р-р 12/14) - 3-5 шт. </t>
  </si>
  <si>
    <t>Цветки очень крупные, нежно-лилово-розовые с бело-зеленым горлом, края волнистые. Кол-во бутонов на стебле (р-р 12/14) - 1-2 шт.</t>
  </si>
  <si>
    <t xml:space="preserve">Ярко-розовая лилия с крапом и узким белым кантом. Цветки крупные, открытые, направлены вверх и в стороны. Высота стеблей - 120 см. Кол-во бутонов (р-р 12/14) - 1-3 шт. </t>
  </si>
  <si>
    <t>Цветки диаметром ок. 20 (до 25!) см, белоснежные, направлены вверх и в стороны. Зацветает в конце июня-первой половине июля. Высота растения 120-140 см. Кол-во бутонов на стебле (р-р 12/14) - 3-4 шт.</t>
  </si>
  <si>
    <t>Цветки диаметром 15 см, жемчужно-розовые, направлены вверх и в стороны. Зацветает в конце июня-первой половине июля. Имеет тонкий нежный аромат. Высота растения 100 см. Кол-во бутонов на стебле (р-р 12/14) - 2-3 шт.</t>
  </si>
  <si>
    <t>Цветки крупные, диаметром до 25 см, ярко-розовые с белым кантом, воронковидной формы, направлены в верх и в стороны. Зацветает в конце июня-первой половине июля. Имеет тонкий нежный аромат. Высота растения 110 см. Кол-во бутонов на стебле (р-р 12/14) - 1-2 шт.</t>
  </si>
  <si>
    <t>Цветки ок. 20 см, белые со сливочно-желтым центром. Лепестки слегка гофрированные, с красиво отогнутыми кончиками. Цветки направлены вверх и в стороны. Зацветает в июле-августе. Имеет насыщенный аромат. Высота растения 110 см. Кол-во бутонов на стебле (р-р 12/14) - 1-3 шт.</t>
  </si>
  <si>
    <t>Очень крупные, насыщенно-розовые цветки чашевидной формы направлены вверх или в стороны. Обладает душистым ароматом, эффектно смотрится на клумбах и в срезанном виде. Кол-во бутонов на стебле (р-р 12/14) - 1-3 шт.</t>
  </si>
  <si>
    <t>Настоящая находка для любителей крупных ароматных лилий! Цветки диаметром до 25 см, насыщенного розового цвета с  белой серединкой. Края лепестков слегка гофрированы и красиво отогнуты назад. Кол-во бутонов на стебле (р-р 12/14) - 1-3 шт.</t>
  </si>
  <si>
    <t>Цветки крупные, диаметром ок. 25 см, пунцово-красные с желтым центром. Цветки направлены вверх и в стороны. Зацветает в июле-августе. Высота растения 140 см. Кол-во бутонов на стебле (р-р 12/14) - 1-3 шт.</t>
  </si>
  <si>
    <t>Цветки крупные, чалмовидные, махровые, темно-оранжевые с многочисленными бордовыми крапинами. Стебель высотой около 120 см. Сорт великолепно подходит для групповых и одиночных посадок. Кол-во бутонов на стебле (р-р 12/14) - 1-3 шт.</t>
  </si>
  <si>
    <t>4601729112171</t>
  </si>
  <si>
    <t>4601729046223</t>
  </si>
  <si>
    <t>4601729092367</t>
  </si>
  <si>
    <t>4601729062414</t>
  </si>
  <si>
    <t>4601729109058</t>
  </si>
  <si>
    <t>4601729099724</t>
  </si>
  <si>
    <t>4601729108907</t>
  </si>
  <si>
    <t>4601729099939</t>
  </si>
  <si>
    <t>4601729108938</t>
  </si>
  <si>
    <t>4601729100017</t>
  </si>
  <si>
    <t>4601729099847</t>
  </si>
  <si>
    <t>4601729092497</t>
  </si>
  <si>
    <t>4601729062476</t>
  </si>
  <si>
    <t>4601729111921</t>
  </si>
  <si>
    <t>4601729099816</t>
  </si>
  <si>
    <t>4601729092411</t>
  </si>
  <si>
    <t>4601729042911</t>
  </si>
  <si>
    <t>4601729111891</t>
  </si>
  <si>
    <t>4601729099748</t>
  </si>
  <si>
    <t>4601729099823</t>
  </si>
  <si>
    <t>4601729099908</t>
  </si>
  <si>
    <t>4601729109096</t>
  </si>
  <si>
    <t>4601729092541</t>
  </si>
  <si>
    <t>4601729112249</t>
  </si>
  <si>
    <t>4601729100000</t>
  </si>
  <si>
    <t>4601729112300</t>
  </si>
  <si>
    <t>4601729046179</t>
  </si>
  <si>
    <t>4601729111990</t>
  </si>
  <si>
    <t>4601729112232</t>
  </si>
  <si>
    <t>4601729054372</t>
  </si>
  <si>
    <t>4601729062483</t>
  </si>
  <si>
    <t>4601729092534</t>
  </si>
  <si>
    <t>4601729123252</t>
  </si>
  <si>
    <t>4601729123306</t>
  </si>
  <si>
    <t>4601729123221</t>
  </si>
  <si>
    <t>4601729123290</t>
  </si>
  <si>
    <t>4601729123382</t>
  </si>
  <si>
    <t>4601729123269</t>
  </si>
  <si>
    <t>4601729123276</t>
  </si>
  <si>
    <t>4601729123337</t>
  </si>
  <si>
    <t>4601729123368</t>
  </si>
  <si>
    <t>4601729123412</t>
  </si>
  <si>
    <t xml:space="preserve">Цветки крупные, диаметром 15 см, тёмно-бордовые, глянцевые. Направлены вверх и в стороны. Лилия зацветает в конце июня-первой половине июля. Высота растения 100 см. </t>
  </si>
  <si>
    <t>Авиньер</t>
  </si>
  <si>
    <t>Очень эффектная лилия! Цветки крупные, диаметром 20-25 см, насыщенно-бордовые, с осветлением к центру, суперглянцевые. Направлены вверх и в стороны. Имеет приятный аромат. Высота растения 120 см. Кол-во бутонов на стебле (р-р 12/14) - 1-3 шт.</t>
  </si>
  <si>
    <t>Азиатские гибриды (ASIATIC)</t>
  </si>
  <si>
    <t>New</t>
  </si>
  <si>
    <t>Азиатские гибриды махровые (ASIATIC DOUBLE)</t>
  </si>
  <si>
    <t>Hit</t>
  </si>
  <si>
    <t>Восточные гибриды (ORIENTAL)</t>
  </si>
  <si>
    <t xml:space="preserve">Восточные гибриды махровые (ORIENTAL DOUBLE) </t>
  </si>
  <si>
    <t>Roselily® Tatsjana</t>
  </si>
  <si>
    <t>ЛА гибриды (LA)</t>
  </si>
  <si>
    <t>ОТ гибриды (OT)</t>
  </si>
  <si>
    <t>ЛО гибриды (LO)</t>
  </si>
  <si>
    <t>Трубчатые (TRUMPET)</t>
  </si>
  <si>
    <t>Длинноцветковые (LONGIFLORUM)</t>
  </si>
  <si>
    <t>Тигровые (TIGRINIUM)</t>
  </si>
  <si>
    <t>Фото</t>
  </si>
  <si>
    <t>Наименование</t>
  </si>
  <si>
    <t>Описание</t>
  </si>
  <si>
    <t>Прим.</t>
  </si>
  <si>
    <t>Разбор</t>
  </si>
  <si>
    <t>Кол-во луковиц в упаковке</t>
  </si>
  <si>
    <t>Кол-во упаковок в коробке</t>
  </si>
  <si>
    <t>Цена за упаковку, евро</t>
  </si>
  <si>
    <t>ЗАКАЗ</t>
  </si>
  <si>
    <t>СУММА, Евро</t>
  </si>
  <si>
    <t>Цена за упаковку, руб.</t>
  </si>
  <si>
    <t>Цена за луковицу, руб.</t>
  </si>
  <si>
    <t>Ориентировочный курс евро  = 68 руб.</t>
  </si>
  <si>
    <t>EAN код</t>
  </si>
  <si>
    <r>
      <rPr>
        <b/>
        <i/>
        <sz val="10"/>
        <color indexed="28"/>
        <rFont val="Arial"/>
        <family val="2"/>
      </rPr>
      <t>Увеличенная упаковка.</t>
    </r>
    <r>
      <rPr>
        <b/>
        <i/>
        <sz val="10"/>
        <rFont val="Arial"/>
        <family val="2"/>
      </rPr>
      <t xml:space="preserve"> Луковицы упакованы в торф и п/э пакет (по 10 шт. в упаковке) + этикетка с цветным изображением сорта. Минимальный заказ от 1 упаковки одного наименования. Вложимость упаковок в коробку зависит от разбора.</t>
    </r>
  </si>
  <si>
    <r>
      <rPr>
        <b/>
        <i/>
        <sz val="10"/>
        <color indexed="28"/>
        <rFont val="Arial"/>
        <family val="2"/>
      </rPr>
      <t>Стандартная упаковка.</t>
    </r>
    <r>
      <rPr>
        <b/>
        <i/>
        <sz val="10"/>
        <rFont val="Arial"/>
        <family val="2"/>
      </rPr>
      <t xml:space="preserve"> Луковицы упакованы в торф и п/э пакет (по 2 шт. в упаковке) + этикетка с цветным изображением сорта. Минимальный заказ от 1 коробки одного наименования. В коробке 15 упаковок.</t>
    </r>
  </si>
  <si>
    <r>
      <rPr>
        <b/>
        <i/>
        <sz val="10"/>
        <color indexed="28"/>
        <rFont val="Arial"/>
        <family val="2"/>
      </rPr>
      <t>МИНИВИТРИНА.</t>
    </r>
    <r>
      <rPr>
        <b/>
        <i/>
        <sz val="10"/>
        <rFont val="Arial"/>
        <family val="2"/>
      </rPr>
      <t xml:space="preserve"> Гофрокороб с луковицами, упакованными в торф и п/э пакет по 30 шт.+ этикетка с цветным изображением сорта. Минимальный заказ от 1 коробки одного наименования.</t>
    </r>
  </si>
  <si>
    <t>ИТОГО</t>
  </si>
  <si>
    <r>
      <t>Восточные гибриды махровые (ORIENTAL DOUBLE) Roselily®</t>
    </r>
    <r>
      <rPr>
        <i/>
        <sz val="12"/>
        <color indexed="10"/>
        <rFont val="Arial"/>
        <family val="2"/>
      </rPr>
      <t xml:space="preserve"> </t>
    </r>
  </si>
  <si>
    <t>ООО  «Агрофирма АЭЛИТА»</t>
  </si>
  <si>
    <t>129343, г. Москва, проезд Нансена, д. 1, тел.: (499)180-80-96, (499)180-43-12</t>
  </si>
  <si>
    <t xml:space="preserve">Web: www.ailita.ru                            E-mail: zakaz@ailita.ru </t>
  </si>
  <si>
    <t>Торговая марка:  АЭЛИТА</t>
  </si>
  <si>
    <t>Скидки суммируются по всем группам посадочного материала:</t>
  </si>
  <si>
    <t>Скидки от суммы:</t>
  </si>
  <si>
    <t>Телефон:</t>
  </si>
  <si>
    <t>Контактное лицо:</t>
  </si>
  <si>
    <t>Название транспортной компании:</t>
  </si>
  <si>
    <t>Страна происхождения товара: Нидерланды</t>
  </si>
  <si>
    <t>от 100 000 руб.  – 5%</t>
  </si>
  <si>
    <t>от 400 000 руб. – 11%</t>
  </si>
  <si>
    <t>от 200 000 руб.  – 7%</t>
  </si>
  <si>
    <t>от 500 000 руб. – 13%</t>
  </si>
  <si>
    <t>от 300 000 руб.  – 9%</t>
  </si>
  <si>
    <t>от 700 000 руб. – 15%</t>
  </si>
  <si>
    <t>Цены указаны в ЕВРО за одну упаковку. Оплата производится в российских рублях</t>
  </si>
  <si>
    <t>по курсу ЦБ РФ на день выставления счёта к полной оплате заказа.</t>
  </si>
  <si>
    <r>
      <t xml:space="preserve">Заказы принимаются по электронной почте: </t>
    </r>
    <r>
      <rPr>
        <b/>
        <i/>
        <sz val="11"/>
        <rFont val="Times New Roman"/>
        <family val="1"/>
      </rPr>
      <t xml:space="preserve">zakaz@ailita.ru </t>
    </r>
    <r>
      <rPr>
        <b/>
        <sz val="11"/>
        <rFont val="Times New Roman"/>
        <family val="1"/>
      </rPr>
      <t>или</t>
    </r>
    <r>
      <rPr>
        <b/>
        <i/>
        <sz val="11"/>
        <rFont val="Times New Roman"/>
        <family val="1"/>
      </rPr>
      <t xml:space="preserve"> kitaeva@ailita.ru</t>
    </r>
  </si>
  <si>
    <t>Менеджер: Китаева Марина</t>
  </si>
  <si>
    <t>Тел: (499)180-93-41, факс: (499)180-80-96 доб. 179</t>
  </si>
  <si>
    <r>
      <t>При выборе способа отправки заказа необходимо учесть, что качество товара сохраняется в условиях достаточной вентиляции и температуры 0+2</t>
    </r>
    <r>
      <rPr>
        <sz val="11"/>
        <color indexed="8"/>
        <rFont val="Calibri"/>
        <family val="2"/>
      </rPr>
      <t>°</t>
    </r>
    <r>
      <rPr>
        <sz val="11"/>
        <color indexed="8"/>
        <rFont val="Times New Roman"/>
        <family val="1"/>
      </rPr>
      <t xml:space="preserve">С. </t>
    </r>
  </si>
  <si>
    <t>Несоблюдение условий транспортировки и хранения влечет отказ в приеме претензий по качеству.</t>
  </si>
  <si>
    <t>Претензии по качеству принимаются в письменном виде (с приложением фото) в течение 5 календарных дней со дня получения товара Покупателем.</t>
  </si>
  <si>
    <t>*ООО "Агрофирма АЭЛИТА" в праве не принимать рекламации, поступившие позднее 5 календарных дней со дня получения товара Покупателем.</t>
  </si>
  <si>
    <t>*ООО "Агрофирма АЭЛИТА" оставляет за собой право на допустимый процент брака 5% на единовременную поставку товара.</t>
  </si>
  <si>
    <t xml:space="preserve">ООО "Агрофирма АЭЛИТА" не несёт ответственности за возможную недопоставку посадочного материала, вследствие неблагоприятных погодных условий, повлиявших на результаты урожая. </t>
  </si>
  <si>
    <t xml:space="preserve">Товар может быть приобретен по упрощенной системе налогообложения (без НДС) на условиях данного прайса. </t>
  </si>
  <si>
    <t>Не забудьте указать на необходимость зачета НДС при отправке заказа.</t>
  </si>
  <si>
    <t>Клиент (Юр.лицо,ИП, ГКФХ, Физ.лицо):</t>
  </si>
  <si>
    <t>ИНН, КПП:</t>
  </si>
  <si>
    <t>Юридический адрес:</t>
  </si>
  <si>
    <t>Банковские реквизиты:</t>
  </si>
  <si>
    <t>Наименование банка:</t>
  </si>
  <si>
    <t>Расчетный счет:</t>
  </si>
  <si>
    <t>Корр. счет:</t>
  </si>
  <si>
    <t>БИК:</t>
  </si>
  <si>
    <t>Плательщик (неплательщик) НДС  - указать:</t>
  </si>
  <si>
    <t>Получение товара (с/в, отправка ТК):</t>
  </si>
  <si>
    <t>Для удобства работы и во избежание недоразумений просим при оплате суммы указывать назначение платежа в точности, как прописано в счете. Счета не объединять!</t>
  </si>
  <si>
    <t>ЛИЛИИ ВЕСНА 2018</t>
  </si>
  <si>
    <t xml:space="preserve">Предлагаем приобрести упакованные луковицы лилий для весенней посадки урожая 2017 г. </t>
  </si>
  <si>
    <t xml:space="preserve">Очень яркая розовая лилия с темным крапом и тонкой желтой звездой у основания лепестков. Цветки крупные, открытые, направлены вверх и в стороны. Высота стеблей - до 100 см. Кол-во бутонов (р-р 12/14) - 2-4 шт. </t>
  </si>
  <si>
    <t>Минимальная партия отпускаемого товара не менее 30 000 руб. по всем группам посадочного материала.</t>
  </si>
  <si>
    <r>
      <t>БЛАНК ЗАКАЗА (</t>
    </r>
    <r>
      <rPr>
        <b/>
        <sz val="16"/>
        <color indexed="10"/>
        <rFont val="Times New Roman"/>
        <family val="1"/>
      </rPr>
      <t>заполнять ОБЯЗАТЕЛЬНО!!!</t>
    </r>
    <r>
      <rPr>
        <b/>
        <sz val="16"/>
        <rFont val="Times New Roman"/>
        <family val="1"/>
      </rPr>
      <t>)</t>
    </r>
  </si>
  <si>
    <t>Скидка постоянного клиента - 5 %</t>
  </si>
  <si>
    <t>код</t>
  </si>
  <si>
    <t>Заказы принимаются при условии внесения аванса в размере 20% от суммы заказа.</t>
  </si>
  <si>
    <t xml:space="preserve">Аванс необходимо внести в течение 3-х банковских дней со дня выставления счёта. </t>
  </si>
  <si>
    <t xml:space="preserve">Без своевременной оплаты аванс заказ аннулируется. </t>
  </si>
  <si>
    <t xml:space="preserve">В случае отказа от товара (в т.ч. частичного) аванс не возвращается. </t>
  </si>
  <si>
    <t>ООО "Агрофирма Аэлита" имеет право отменить любой заказ в одностороннем порядке без объяснения причин, без информирования клиента, на любой стадии до момента оплаты покупателем заказа (если иное не предусмотрено соглашением сторон). 
(Для заключения договора необходимо выражение согласованной воли двух сторон (ст. 154 ГК РФ). Договор считается заключенным, если между сторонами в требуемой форме достигнуто соглашение по всем существенным условиям договора (п. 1 ст. 432 ГК РФ). Исполнение договора оплачивается по цене, установленной соглашением сторон (п. 1 ст. 424 ГК РФ)). 
Вся представленная в прайс листе и на сайте информация, касающаяся технических характеристик, наличия на складе, стоимости товаров офертой не признается. Для того чтобы предложение можно было расценивать как оферту, необходимо, чтобы это предложение содержало все существенные условия договора. Существенными являются условия о предмете договора, условия, которые названы в законе или иных правовых актах как существенные или необходимые для договоров данного вида, а также все те условия, относительно которых по заявлению одной из сторон должно быть достигнуто соглашение (п. 1 ст. 432 ГК РФ).</t>
  </si>
  <si>
    <t>Минимальный заказ одного наименования не менее (и далее кратно) 5 стандарт. упаковок, 1 увел/упак. или 1 минивитрины.</t>
  </si>
  <si>
    <t>Собранный заказ хранится на складе не более 5 рабочих дней с момента выставления счёта к полной оплате товара.</t>
  </si>
  <si>
    <t>Оставшаяся часть суммы оплачивается до отгрузки товара по курсу ЦБ РФ на день выставления счёта к полной оплате заказа.</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</si>
</sst>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2]\ * #,##0.00_-;\-[$€-2]\ * #,##0.00_-;_-[$€-2]\ * &quot;-&quot;??_-;_-@_-"/>
    <numFmt numFmtId="165" formatCode="0.0%"/>
  </numFmts>
  <fonts count="106">
    <font>
      <sz val="10"/>
      <name val="Arial Cyr"/>
      <family val="0"/>
    </font>
    <font>
      <sz val="11"/>
      <color indexed="8"/>
      <name val="Calibri"/>
      <family val="2"/>
    </font>
    <font>
      <b/>
      <sz val="10"/>
      <name val="Arial Cyr"/>
      <family val="0"/>
    </font>
    <font>
      <b/>
      <i/>
      <sz val="10"/>
      <name val="Arial Cyr"/>
      <family val="0"/>
    </font>
    <font>
      <b/>
      <i/>
      <sz val="8"/>
      <name val="Arial Cyr"/>
      <family val="0"/>
    </font>
    <font>
      <sz val="8"/>
      <name val="Arial Cyr"/>
      <family val="0"/>
    </font>
    <font>
      <sz val="12"/>
      <name val="Arial"/>
      <family val="2"/>
    </font>
    <font>
      <b/>
      <sz val="12"/>
      <name val="Arial"/>
      <family val="2"/>
    </font>
    <font>
      <sz val="9"/>
      <name val="Arial"/>
      <family val="2"/>
    </font>
    <font>
      <b/>
      <sz val="9"/>
      <name val="Arial"/>
      <family val="2"/>
    </font>
    <font>
      <b/>
      <i/>
      <sz val="12"/>
      <name val="Arial"/>
      <family val="2"/>
    </font>
    <font>
      <sz val="12"/>
      <name val="Arial Cyr"/>
      <family val="0"/>
    </font>
    <font>
      <b/>
      <i/>
      <sz val="9"/>
      <name val="Arial Cyr"/>
      <family val="0"/>
    </font>
    <font>
      <b/>
      <i/>
      <sz val="14"/>
      <name val="Arial"/>
      <family val="2"/>
    </font>
    <font>
      <b/>
      <i/>
      <sz val="10"/>
      <name val="Arial"/>
      <family val="2"/>
    </font>
    <font>
      <b/>
      <i/>
      <sz val="9"/>
      <name val="Arial"/>
      <family val="2"/>
    </font>
    <font>
      <b/>
      <i/>
      <sz val="10"/>
      <color indexed="28"/>
      <name val="Arial"/>
      <family val="2"/>
    </font>
    <font>
      <b/>
      <sz val="9"/>
      <name val="Arial Cyr"/>
      <family val="0"/>
    </font>
    <font>
      <sz val="9"/>
      <name val="Arial Cyr"/>
      <family val="0"/>
    </font>
    <font>
      <i/>
      <sz val="12"/>
      <color indexed="10"/>
      <name val="Arial"/>
      <family val="2"/>
    </font>
    <font>
      <sz val="7"/>
      <name val="Arial Cyr"/>
      <family val="0"/>
    </font>
    <font>
      <sz val="6"/>
      <name val="Arial Cyr"/>
      <family val="0"/>
    </font>
    <font>
      <sz val="7"/>
      <name val="Arial"/>
      <family val="2"/>
    </font>
    <font>
      <b/>
      <sz val="11"/>
      <name val="Times New Roman"/>
      <family val="1"/>
    </font>
    <font>
      <sz val="8"/>
      <name val="Arial"/>
      <family val="2"/>
    </font>
    <font>
      <sz val="10"/>
      <name val="Arial"/>
      <family val="2"/>
    </font>
    <font>
      <b/>
      <u val="single"/>
      <sz val="24"/>
      <name val="Times New Roman"/>
      <family val="1"/>
    </font>
    <font>
      <b/>
      <i/>
      <sz val="11"/>
      <name val="Times New Roman"/>
      <family val="1"/>
    </font>
    <font>
      <sz val="11"/>
      <color indexed="8"/>
      <name val="Times New Roman"/>
      <family val="1"/>
    </font>
    <font>
      <u val="single"/>
      <sz val="10"/>
      <color indexed="12"/>
      <name val="Arial Cyr"/>
      <family val="0"/>
    </font>
    <font>
      <i/>
      <sz val="11"/>
      <name val="Times New Roman"/>
      <family val="1"/>
    </font>
    <font>
      <i/>
      <sz val="11"/>
      <name val="Arial Cyr"/>
      <family val="0"/>
    </font>
    <font>
      <sz val="11"/>
      <name val="Arial"/>
      <family val="2"/>
    </font>
    <font>
      <sz val="11"/>
      <name val="Arial Cyr"/>
      <family val="0"/>
    </font>
    <font>
      <sz val="11"/>
      <name val="Times New Roman"/>
      <family val="1"/>
    </font>
    <font>
      <b/>
      <sz val="16"/>
      <name val="Times New Roman"/>
      <family val="1"/>
    </font>
    <font>
      <sz val="16"/>
      <name val="Times New Roman"/>
      <family val="1"/>
    </font>
    <font>
      <b/>
      <i/>
      <sz val="28"/>
      <name val="Book Antiqua"/>
      <family val="1"/>
    </font>
    <font>
      <b/>
      <sz val="16"/>
      <color indexed="10"/>
      <name val="Times New Roman"/>
      <family val="1"/>
    </font>
    <font>
      <sz val="36"/>
      <name val="Arial Cyr"/>
      <family val="0"/>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Arial Cyr"/>
      <family val="0"/>
    </font>
    <font>
      <b/>
      <i/>
      <sz val="9"/>
      <color indexed="10"/>
      <name val="Arial Cyr"/>
      <family val="0"/>
    </font>
    <font>
      <sz val="9"/>
      <color indexed="55"/>
      <name val="Arial"/>
      <family val="2"/>
    </font>
    <font>
      <sz val="9"/>
      <color indexed="55"/>
      <name val="Arial Cyr"/>
      <family val="0"/>
    </font>
    <font>
      <sz val="12"/>
      <color indexed="55"/>
      <name val="Arial"/>
      <family val="2"/>
    </font>
    <font>
      <i/>
      <sz val="11"/>
      <color indexed="8"/>
      <name val="Times New Roman"/>
      <family val="1"/>
    </font>
    <font>
      <b/>
      <i/>
      <sz val="11"/>
      <color indexed="8"/>
      <name val="Times New Roman"/>
      <family val="1"/>
    </font>
    <font>
      <b/>
      <sz val="11"/>
      <color indexed="8"/>
      <name val="Times New Roman"/>
      <family val="1"/>
    </font>
    <font>
      <b/>
      <u val="single"/>
      <sz val="11"/>
      <color indexed="12"/>
      <name val="Arial Cyr"/>
      <family val="0"/>
    </font>
    <font>
      <b/>
      <sz val="9"/>
      <color indexed="8"/>
      <name val="Times New Roman"/>
      <family val="1"/>
    </font>
    <font>
      <b/>
      <sz val="9"/>
      <color indexed="55"/>
      <name val="Arial Cyr"/>
      <family val="0"/>
    </font>
    <font>
      <b/>
      <sz val="8"/>
      <color indexed="8"/>
      <name val="Times New Roman"/>
      <family val="1"/>
    </font>
    <font>
      <b/>
      <sz val="36"/>
      <color indexed="8"/>
      <name val="Times New Roman"/>
      <family val="1"/>
    </font>
    <font>
      <b/>
      <sz val="12"/>
      <color indexed="16"/>
      <name val="Times New Roman"/>
      <family val="1"/>
    </font>
    <font>
      <b/>
      <i/>
      <sz val="9"/>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tint="-0.3499799966812134"/>
      <name val="Arial Cyr"/>
      <family val="0"/>
    </font>
    <font>
      <sz val="10"/>
      <color theme="0" tint="-0.24997000396251678"/>
      <name val="Arial Cyr"/>
      <family val="0"/>
    </font>
    <font>
      <b/>
      <i/>
      <sz val="9"/>
      <color rgb="FFFF0000"/>
      <name val="Arial Cyr"/>
      <family val="0"/>
    </font>
    <font>
      <sz val="9"/>
      <color theme="0" tint="-0.24997000396251678"/>
      <name val="Arial"/>
      <family val="2"/>
    </font>
    <font>
      <sz val="9"/>
      <color theme="0" tint="-0.24997000396251678"/>
      <name val="Arial Cyr"/>
      <family val="0"/>
    </font>
    <font>
      <sz val="12"/>
      <color theme="0" tint="-0.24997000396251678"/>
      <name val="Arial"/>
      <family val="2"/>
    </font>
    <font>
      <sz val="11"/>
      <color theme="1"/>
      <name val="Times New Roman"/>
      <family val="1"/>
    </font>
    <font>
      <i/>
      <sz val="11"/>
      <color theme="1"/>
      <name val="Times New Roman"/>
      <family val="1"/>
    </font>
    <font>
      <b/>
      <i/>
      <sz val="11"/>
      <color theme="1"/>
      <name val="Times New Roman"/>
      <family val="1"/>
    </font>
    <font>
      <b/>
      <sz val="11"/>
      <color theme="1"/>
      <name val="Times New Roman"/>
      <family val="1"/>
    </font>
    <font>
      <b/>
      <u val="single"/>
      <sz val="11"/>
      <color theme="10"/>
      <name val="Arial Cyr"/>
      <family val="0"/>
    </font>
    <font>
      <b/>
      <sz val="9"/>
      <color theme="1"/>
      <name val="Times New Roman"/>
      <family val="1"/>
    </font>
    <font>
      <b/>
      <sz val="9"/>
      <color theme="0" tint="-0.24997000396251678"/>
      <name val="Arial Cyr"/>
      <family val="0"/>
    </font>
    <font>
      <b/>
      <sz val="12"/>
      <color rgb="FF9E0000"/>
      <name val="Times New Roman"/>
      <family val="1"/>
    </font>
    <font>
      <b/>
      <i/>
      <sz val="9"/>
      <color rgb="FFFF0000"/>
      <name val="Arial"/>
      <family val="2"/>
    </font>
    <font>
      <b/>
      <sz val="36"/>
      <color theme="1"/>
      <name val="Times New Roman"/>
      <family val="1"/>
    </font>
    <font>
      <b/>
      <sz val="8"/>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medium"/>
      <right style="medium"/>
      <top style="medium"/>
      <bottom/>
    </border>
    <border>
      <left style="hair"/>
      <right style="hair"/>
      <top/>
      <bottom style="hair"/>
    </border>
    <border>
      <left/>
      <right/>
      <top style="medium"/>
      <bottom style="medium"/>
    </border>
    <border>
      <left/>
      <right style="medium"/>
      <top style="medium"/>
      <bottom style="medium"/>
    </border>
    <border>
      <left style="hair"/>
      <right style="hair"/>
      <top style="hair"/>
      <bottom/>
    </border>
    <border>
      <left style="medium"/>
      <right style="medium"/>
      <top style="medium"/>
      <bottom style="medium"/>
    </border>
    <border>
      <left style="hair"/>
      <right style="hair"/>
      <top/>
      <bottom/>
    </border>
    <border>
      <left style="medium"/>
      <right/>
      <top style="medium"/>
      <bottom style="medium"/>
    </border>
    <border>
      <left style="thin"/>
      <right/>
      <top style="thin"/>
      <bottom style="thin"/>
    </border>
    <border>
      <left/>
      <right style="thin"/>
      <top style="thin"/>
      <bottom style="thin"/>
    </border>
    <border>
      <left/>
      <right/>
      <top style="thin"/>
      <bottom style="thin"/>
    </border>
    <border>
      <left/>
      <right/>
      <top style="thin"/>
      <bottom/>
    </border>
    <border>
      <left/>
      <right/>
      <top/>
      <bottom style="medium"/>
    </border>
    <border>
      <left/>
      <right/>
      <top/>
      <bottom style="double"/>
    </border>
    <border>
      <left/>
      <right/>
      <top style="double"/>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0" fontId="76" fillId="27"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28" borderId="7" applyNumberFormat="0" applyAlignment="0" applyProtection="0"/>
    <xf numFmtId="0" fontId="82" fillId="0" borderId="0" applyNumberFormat="0" applyFill="0" applyBorder="0" applyAlignment="0" applyProtection="0"/>
    <xf numFmtId="0" fontId="83" fillId="29" borderId="0" applyNumberFormat="0" applyBorder="0" applyAlignment="0" applyProtection="0"/>
    <xf numFmtId="0" fontId="25" fillId="0" borderId="0">
      <alignment/>
      <protection/>
    </xf>
    <xf numFmtId="0" fontId="84" fillId="30" borderId="0" applyNumberFormat="0" applyBorder="0" applyAlignment="0" applyProtection="0"/>
    <xf numFmtId="0" fontId="8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6" fillId="0" borderId="9" applyNumberFormat="0" applyFill="0" applyAlignment="0" applyProtection="0"/>
    <xf numFmtId="0" fontId="8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8" fillId="32" borderId="0" applyNumberFormat="0" applyBorder="0" applyAlignment="0" applyProtection="0"/>
  </cellStyleXfs>
  <cellXfs count="237">
    <xf numFmtId="0" fontId="0" fillId="0" borderId="0" xfId="0" applyAlignment="1">
      <alignment/>
    </xf>
    <xf numFmtId="0" fontId="2" fillId="0" borderId="0" xfId="0" applyFont="1" applyAlignment="1">
      <alignment horizontal="center" vertical="center" wrapText="1"/>
    </xf>
    <xf numFmtId="0" fontId="0" fillId="0" borderId="0" xfId="0" applyFill="1" applyAlignment="1">
      <alignment/>
    </xf>
    <xf numFmtId="0" fontId="0" fillId="0" borderId="0" xfId="0" applyFont="1" applyFill="1" applyAlignment="1">
      <alignment/>
    </xf>
    <xf numFmtId="0" fontId="89" fillId="0" borderId="0" xfId="0" applyFont="1" applyFill="1" applyAlignment="1">
      <alignment/>
    </xf>
    <xf numFmtId="0" fontId="0" fillId="0" borderId="0" xfId="0" applyFont="1" applyFill="1" applyAlignment="1">
      <alignment/>
    </xf>
    <xf numFmtId="49" fontId="0" fillId="0" borderId="0" xfId="0" applyNumberFormat="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left"/>
    </xf>
    <xf numFmtId="0" fontId="0" fillId="0" borderId="10" xfId="0" applyFill="1" applyBorder="1" applyAlignment="1">
      <alignment horizontal="left" vertical="center"/>
    </xf>
    <xf numFmtId="0" fontId="0" fillId="0" borderId="10" xfId="0" applyFont="1" applyFill="1" applyBorder="1" applyAlignment="1">
      <alignment horizontal="center"/>
    </xf>
    <xf numFmtId="1" fontId="0" fillId="0" borderId="0" xfId="0" applyNumberFormat="1" applyAlignment="1">
      <alignment horizontal="center" vertical="center"/>
    </xf>
    <xf numFmtId="0" fontId="3" fillId="0" borderId="11" xfId="0" applyFont="1" applyFill="1" applyBorder="1" applyAlignment="1">
      <alignment horizontal="center" vertical="center" wrapText="1"/>
    </xf>
    <xf numFmtId="0" fontId="5" fillId="0" borderId="0" xfId="0" applyFont="1" applyFill="1" applyAlignment="1">
      <alignment/>
    </xf>
    <xf numFmtId="2" fontId="0" fillId="0" borderId="0" xfId="0" applyNumberFormat="1" applyFont="1" applyAlignment="1">
      <alignment horizontal="center" vertical="center"/>
    </xf>
    <xf numFmtId="0" fontId="0" fillId="0" borderId="12" xfId="0" applyFill="1" applyBorder="1" applyAlignment="1">
      <alignment horizontal="left" vertical="center"/>
    </xf>
    <xf numFmtId="0" fontId="0" fillId="0" borderId="12" xfId="0" applyFont="1" applyFill="1" applyBorder="1" applyAlignment="1">
      <alignment horizontal="center"/>
    </xf>
    <xf numFmtId="0" fontId="0" fillId="0" borderId="0" xfId="0" applyFill="1" applyAlignment="1">
      <alignment vertical="center"/>
    </xf>
    <xf numFmtId="0" fontId="0" fillId="0" borderId="0" xfId="0" applyFont="1" applyFill="1" applyAlignment="1">
      <alignment vertical="center"/>
    </xf>
    <xf numFmtId="0" fontId="89" fillId="0" borderId="0" xfId="0" applyFont="1" applyFill="1" applyAlignment="1">
      <alignment vertical="center"/>
    </xf>
    <xf numFmtId="0" fontId="3" fillId="0" borderId="0" xfId="0" applyFont="1" applyFill="1" applyAlignment="1">
      <alignment horizontal="center" vertical="center"/>
    </xf>
    <xf numFmtId="0" fontId="7" fillId="33" borderId="13" xfId="0" applyFont="1" applyFill="1" applyBorder="1" applyAlignment="1">
      <alignment vertical="center"/>
    </xf>
    <xf numFmtId="0" fontId="10" fillId="33" borderId="13" xfId="0" applyFont="1" applyFill="1" applyBorder="1" applyAlignment="1">
      <alignment horizontal="center" vertical="center"/>
    </xf>
    <xf numFmtId="49" fontId="6" fillId="33" borderId="13" xfId="0" applyNumberFormat="1" applyFont="1" applyFill="1" applyBorder="1" applyAlignment="1">
      <alignment horizontal="center" vertical="center"/>
    </xf>
    <xf numFmtId="1" fontId="6" fillId="33" borderId="13" xfId="0" applyNumberFormat="1" applyFont="1" applyFill="1" applyBorder="1" applyAlignment="1">
      <alignment horizontal="center" vertical="center"/>
    </xf>
    <xf numFmtId="2" fontId="8" fillId="33" borderId="13" xfId="0" applyNumberFormat="1" applyFont="1" applyFill="1" applyBorder="1" applyAlignment="1">
      <alignment horizontal="center" vertical="center"/>
    </xf>
    <xf numFmtId="49" fontId="9" fillId="33" borderId="13" xfId="0" applyNumberFormat="1" applyFont="1" applyFill="1" applyBorder="1" applyAlignment="1">
      <alignment horizontal="center" vertical="center"/>
    </xf>
    <xf numFmtId="0" fontId="0" fillId="33" borderId="14" xfId="0" applyFill="1" applyBorder="1" applyAlignment="1">
      <alignment vertical="center"/>
    </xf>
    <xf numFmtId="0" fontId="0" fillId="0" borderId="15" xfId="0" applyFill="1" applyBorder="1" applyAlignment="1">
      <alignment horizontal="left" vertical="center"/>
    </xf>
    <xf numFmtId="0" fontId="11" fillId="33" borderId="13" xfId="0" applyFont="1" applyFill="1" applyBorder="1" applyAlignment="1">
      <alignment horizontal="center"/>
    </xf>
    <xf numFmtId="0" fontId="0" fillId="0" borderId="12" xfId="0" applyFont="1" applyFill="1" applyBorder="1" applyAlignment="1">
      <alignment horizontal="left" vertical="center"/>
    </xf>
    <xf numFmtId="0" fontId="0" fillId="33" borderId="13" xfId="0" applyFont="1" applyFill="1" applyBorder="1" applyAlignment="1">
      <alignment horizontal="center"/>
    </xf>
    <xf numFmtId="0" fontId="2" fillId="33" borderId="13" xfId="0" applyFont="1" applyFill="1" applyBorder="1" applyAlignment="1">
      <alignment/>
    </xf>
    <xf numFmtId="0" fontId="9" fillId="33" borderId="13" xfId="0" applyFont="1" applyFill="1" applyBorder="1" applyAlignment="1">
      <alignment vertical="center"/>
    </xf>
    <xf numFmtId="49" fontId="8" fillId="33" borderId="13" xfId="0" applyNumberFormat="1" applyFont="1" applyFill="1" applyBorder="1" applyAlignment="1">
      <alignment horizontal="center" vertical="center"/>
    </xf>
    <xf numFmtId="1" fontId="8" fillId="33" borderId="13" xfId="0" applyNumberFormat="1" applyFont="1" applyFill="1" applyBorder="1" applyAlignment="1">
      <alignment horizontal="center" vertical="center"/>
    </xf>
    <xf numFmtId="0" fontId="90" fillId="0" borderId="0" xfId="0" applyFont="1" applyFill="1" applyAlignment="1">
      <alignment/>
    </xf>
    <xf numFmtId="0" fontId="12" fillId="0" borderId="16" xfId="0" applyFont="1" applyFill="1" applyBorder="1" applyAlignment="1">
      <alignment horizontal="center" vertical="center" wrapText="1"/>
    </xf>
    <xf numFmtId="0" fontId="12" fillId="0" borderId="16" xfId="0" applyFont="1" applyFill="1" applyBorder="1" applyAlignment="1">
      <alignment horizontal="center" vertical="center" textRotation="90" wrapText="1"/>
    </xf>
    <xf numFmtId="49" fontId="12" fillId="0" borderId="16" xfId="0" applyNumberFormat="1" applyFont="1" applyFill="1" applyBorder="1" applyAlignment="1">
      <alignment horizontal="center" vertical="center" textRotation="90" wrapText="1"/>
    </xf>
    <xf numFmtId="1" fontId="4" fillId="0" borderId="16"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1" fontId="12" fillId="0" borderId="16" xfId="0" applyNumberFormat="1" applyFont="1" applyFill="1" applyBorder="1" applyAlignment="1">
      <alignment horizontal="center" vertical="center" wrapText="1"/>
    </xf>
    <xf numFmtId="1" fontId="0" fillId="0" borderId="0" xfId="0" applyNumberFormat="1" applyFont="1" applyAlignment="1">
      <alignment horizontal="center" vertical="center"/>
    </xf>
    <xf numFmtId="0" fontId="13" fillId="6" borderId="13" xfId="0" applyFont="1" applyFill="1" applyBorder="1" applyAlignment="1">
      <alignment vertical="center" wrapText="1"/>
    </xf>
    <xf numFmtId="2" fontId="0" fillId="6" borderId="13" xfId="0" applyNumberFormat="1" applyFont="1" applyFill="1" applyBorder="1" applyAlignment="1">
      <alignment horizontal="center" vertical="center"/>
    </xf>
    <xf numFmtId="0" fontId="3" fillId="6" borderId="14" xfId="0" applyFont="1" applyFill="1" applyBorder="1" applyAlignment="1">
      <alignment horizontal="center" vertical="center" wrapText="1"/>
    </xf>
    <xf numFmtId="0" fontId="0" fillId="6" borderId="14" xfId="0" applyFont="1" applyFill="1" applyBorder="1" applyAlignment="1">
      <alignment horizontal="center" vertical="center"/>
    </xf>
    <xf numFmtId="164" fontId="12" fillId="0" borderId="16" xfId="0" applyNumberFormat="1" applyFont="1" applyFill="1" applyBorder="1" applyAlignment="1">
      <alignment horizontal="center" vertical="center" wrapText="1"/>
    </xf>
    <xf numFmtId="164" fontId="6" fillId="33" borderId="13" xfId="0" applyNumberFormat="1" applyFont="1" applyFill="1" applyBorder="1" applyAlignment="1">
      <alignment horizontal="center" vertical="center"/>
    </xf>
    <xf numFmtId="164" fontId="8" fillId="33" borderId="13" xfId="0" applyNumberFormat="1" applyFont="1" applyFill="1" applyBorder="1" applyAlignment="1">
      <alignment horizontal="center" vertical="center"/>
    </xf>
    <xf numFmtId="164" fontId="9" fillId="33" borderId="13" xfId="0" applyNumberFormat="1" applyFont="1" applyFill="1" applyBorder="1" applyAlignment="1">
      <alignment horizontal="center" vertical="center"/>
    </xf>
    <xf numFmtId="164" fontId="0" fillId="0" borderId="0" xfId="0" applyNumberFormat="1" applyFont="1" applyAlignment="1">
      <alignment horizontal="center" vertical="center"/>
    </xf>
    <xf numFmtId="164" fontId="13" fillId="6" borderId="13" xfId="0" applyNumberFormat="1" applyFont="1" applyFill="1" applyBorder="1" applyAlignment="1">
      <alignment vertical="center" wrapText="1"/>
    </xf>
    <xf numFmtId="0" fontId="15" fillId="33" borderId="13" xfId="0" applyFont="1" applyFill="1" applyBorder="1" applyAlignment="1">
      <alignment horizontal="center" vertical="center"/>
    </xf>
    <xf numFmtId="0" fontId="17" fillId="0" borderId="12" xfId="0" applyFont="1" applyFill="1" applyBorder="1" applyAlignment="1">
      <alignment vertical="center"/>
    </xf>
    <xf numFmtId="0" fontId="18" fillId="0" borderId="12" xfId="0" applyFont="1" applyFill="1" applyBorder="1" applyAlignment="1">
      <alignment vertical="center"/>
    </xf>
    <xf numFmtId="0" fontId="17" fillId="0" borderId="10" xfId="0" applyFont="1" applyFill="1" applyBorder="1" applyAlignment="1">
      <alignment vertical="center"/>
    </xf>
    <xf numFmtId="0" fontId="18" fillId="0" borderId="10" xfId="0" applyFont="1" applyFill="1" applyBorder="1" applyAlignment="1">
      <alignment vertical="center"/>
    </xf>
    <xf numFmtId="0" fontId="91" fillId="0" borderId="10" xfId="0" applyFont="1" applyFill="1" applyBorder="1" applyAlignment="1">
      <alignment horizontal="center" vertical="center"/>
    </xf>
    <xf numFmtId="0" fontId="12" fillId="34" borderId="10" xfId="0" applyFont="1" applyFill="1" applyBorder="1" applyAlignment="1">
      <alignment horizontal="center" vertical="center"/>
    </xf>
    <xf numFmtId="0" fontId="12" fillId="0" borderId="10" xfId="0" applyFont="1" applyFill="1" applyBorder="1" applyAlignment="1">
      <alignment horizontal="center" vertical="center"/>
    </xf>
    <xf numFmtId="0" fontId="17" fillId="0" borderId="15" xfId="0" applyFont="1" applyFill="1" applyBorder="1" applyAlignment="1">
      <alignment vertical="center"/>
    </xf>
    <xf numFmtId="0" fontId="18" fillId="0" borderId="15" xfId="0" applyFont="1" applyFill="1" applyBorder="1" applyAlignment="1">
      <alignment vertical="center"/>
    </xf>
    <xf numFmtId="49" fontId="18" fillId="33" borderId="13" xfId="0" applyNumberFormat="1" applyFont="1" applyFill="1" applyBorder="1" applyAlignment="1">
      <alignment horizontal="center" vertical="center"/>
    </xf>
    <xf numFmtId="0" fontId="12" fillId="34" borderId="12" xfId="0" applyFont="1" applyFill="1" applyBorder="1" applyAlignment="1">
      <alignment horizontal="center" vertical="center"/>
    </xf>
    <xf numFmtId="49" fontId="92" fillId="33" borderId="13" xfId="0" applyNumberFormat="1" applyFont="1" applyFill="1" applyBorder="1" applyAlignment="1">
      <alignment horizontal="center" vertical="center"/>
    </xf>
    <xf numFmtId="0" fontId="91" fillId="0" borderId="15" xfId="0" applyFont="1" applyFill="1" applyBorder="1" applyAlignment="1">
      <alignment horizontal="center" vertical="center"/>
    </xf>
    <xf numFmtId="0" fontId="12" fillId="34" borderId="17" xfId="0" applyFont="1" applyFill="1" applyBorder="1" applyAlignment="1">
      <alignment horizontal="center" vertical="center"/>
    </xf>
    <xf numFmtId="49" fontId="18" fillId="0" borderId="12" xfId="0" applyNumberFormat="1" applyFont="1" applyFill="1" applyBorder="1" applyAlignment="1">
      <alignment horizontal="center" vertical="center"/>
    </xf>
    <xf numFmtId="1" fontId="18" fillId="0" borderId="12" xfId="0" applyNumberFormat="1" applyFont="1" applyFill="1" applyBorder="1" applyAlignment="1">
      <alignment horizontal="center" vertical="center"/>
    </xf>
    <xf numFmtId="164" fontId="18" fillId="0" borderId="12" xfId="0" applyNumberFormat="1" applyFont="1" applyFill="1" applyBorder="1" applyAlignment="1">
      <alignment horizontal="center" vertical="center" wrapText="1"/>
    </xf>
    <xf numFmtId="1" fontId="18" fillId="0" borderId="12" xfId="0" applyNumberFormat="1" applyFont="1" applyFill="1" applyBorder="1" applyAlignment="1">
      <alignment horizontal="center" vertical="center" wrapText="1"/>
    </xf>
    <xf numFmtId="2" fontId="18" fillId="0" borderId="12" xfId="0" applyNumberFormat="1" applyFont="1" applyFill="1" applyBorder="1" applyAlignment="1">
      <alignment horizontal="center" vertical="center" wrapText="1"/>
    </xf>
    <xf numFmtId="49" fontId="18" fillId="0" borderId="12" xfId="0" applyNumberFormat="1" applyFont="1" applyFill="1" applyBorder="1" applyAlignment="1">
      <alignment horizontal="left" vertical="center"/>
    </xf>
    <xf numFmtId="49" fontId="18" fillId="0" borderId="10" xfId="0" applyNumberFormat="1" applyFont="1" applyFill="1" applyBorder="1" applyAlignment="1">
      <alignment horizontal="center" vertical="center"/>
    </xf>
    <xf numFmtId="49" fontId="18" fillId="0" borderId="10" xfId="0" applyNumberFormat="1" applyFont="1" applyFill="1" applyBorder="1" applyAlignment="1">
      <alignment horizontal="left" vertical="center"/>
    </xf>
    <xf numFmtId="164" fontId="18" fillId="0" borderId="10" xfId="0" applyNumberFormat="1" applyFont="1" applyFill="1" applyBorder="1" applyAlignment="1">
      <alignment horizontal="center" vertical="center" wrapText="1"/>
    </xf>
    <xf numFmtId="164" fontId="18" fillId="0" borderId="10" xfId="0" applyNumberFormat="1" applyFont="1" applyFill="1" applyBorder="1" applyAlignment="1">
      <alignment horizontal="center" vertical="center"/>
    </xf>
    <xf numFmtId="1" fontId="18" fillId="0" borderId="10" xfId="0" applyNumberFormat="1" applyFont="1" applyFill="1" applyBorder="1" applyAlignment="1">
      <alignment horizontal="center" vertical="center"/>
    </xf>
    <xf numFmtId="49" fontId="18" fillId="0" borderId="15" xfId="0" applyNumberFormat="1" applyFont="1" applyFill="1" applyBorder="1" applyAlignment="1">
      <alignment horizontal="center" vertical="center"/>
    </xf>
    <xf numFmtId="164" fontId="18" fillId="0" borderId="15" xfId="0" applyNumberFormat="1" applyFont="1" applyFill="1" applyBorder="1" applyAlignment="1">
      <alignment horizontal="center" vertical="center"/>
    </xf>
    <xf numFmtId="1" fontId="18" fillId="0" borderId="15" xfId="0" applyNumberFormat="1" applyFont="1" applyFill="1" applyBorder="1" applyAlignment="1">
      <alignment horizontal="center" vertical="center"/>
    </xf>
    <xf numFmtId="49" fontId="18" fillId="0" borderId="15" xfId="0" applyNumberFormat="1" applyFont="1" applyFill="1" applyBorder="1" applyAlignment="1">
      <alignment horizontal="left" vertical="center"/>
    </xf>
    <xf numFmtId="164" fontId="18" fillId="33" borderId="13" xfId="0" applyNumberFormat="1" applyFont="1" applyFill="1" applyBorder="1" applyAlignment="1">
      <alignment horizontal="center" vertical="center"/>
    </xf>
    <xf numFmtId="1" fontId="18" fillId="33" borderId="13" xfId="0" applyNumberFormat="1" applyFont="1" applyFill="1" applyBorder="1" applyAlignment="1">
      <alignment horizontal="center" vertical="center"/>
    </xf>
    <xf numFmtId="2" fontId="18" fillId="33" borderId="13" xfId="0" applyNumberFormat="1" applyFont="1" applyFill="1" applyBorder="1" applyAlignment="1">
      <alignment horizontal="center" vertical="center"/>
    </xf>
    <xf numFmtId="49" fontId="18" fillId="33" borderId="14" xfId="0" applyNumberFormat="1" applyFont="1" applyFill="1" applyBorder="1" applyAlignment="1">
      <alignment horizontal="left" vertical="center"/>
    </xf>
    <xf numFmtId="164" fontId="18" fillId="0" borderId="12" xfId="0" applyNumberFormat="1" applyFont="1" applyFill="1" applyBorder="1" applyAlignment="1">
      <alignment horizontal="center" vertical="center"/>
    </xf>
    <xf numFmtId="49" fontId="18" fillId="0" borderId="12" xfId="0" applyNumberFormat="1" applyFont="1" applyFill="1" applyBorder="1" applyAlignment="1">
      <alignment horizontal="center" vertical="center" wrapText="1"/>
    </xf>
    <xf numFmtId="2" fontId="92" fillId="33" borderId="13" xfId="0" applyNumberFormat="1" applyFont="1" applyFill="1" applyBorder="1" applyAlignment="1">
      <alignment horizontal="center" vertical="center"/>
    </xf>
    <xf numFmtId="1" fontId="92" fillId="33" borderId="13" xfId="0" applyNumberFormat="1" applyFont="1" applyFill="1" applyBorder="1" applyAlignment="1">
      <alignment horizontal="center" vertical="center"/>
    </xf>
    <xf numFmtId="1" fontId="8" fillId="0" borderId="12"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0" fontId="18" fillId="33" borderId="14" xfId="0" applyFont="1" applyFill="1" applyBorder="1" applyAlignment="1">
      <alignment horizontal="center" vertical="center"/>
    </xf>
    <xf numFmtId="164" fontId="18" fillId="33" borderId="13" xfId="0" applyNumberFormat="1" applyFont="1" applyFill="1" applyBorder="1" applyAlignment="1">
      <alignment/>
    </xf>
    <xf numFmtId="0" fontId="18" fillId="33" borderId="13" xfId="0" applyFont="1" applyFill="1" applyBorder="1" applyAlignment="1">
      <alignment/>
    </xf>
    <xf numFmtId="0" fontId="18" fillId="33" borderId="14" xfId="0" applyFont="1" applyFill="1" applyBorder="1" applyAlignment="1">
      <alignment/>
    </xf>
    <xf numFmtId="164" fontId="93" fillId="33" borderId="13" xfId="0" applyNumberFormat="1" applyFont="1" applyFill="1" applyBorder="1" applyAlignment="1">
      <alignment/>
    </xf>
    <xf numFmtId="0" fontId="93" fillId="33" borderId="13" xfId="0" applyFont="1" applyFill="1" applyBorder="1" applyAlignment="1">
      <alignment/>
    </xf>
    <xf numFmtId="0" fontId="93" fillId="33" borderId="14" xfId="0" applyFont="1" applyFill="1" applyBorder="1" applyAlignment="1">
      <alignment/>
    </xf>
    <xf numFmtId="1" fontId="18" fillId="0" borderId="17" xfId="0" applyNumberFormat="1" applyFont="1" applyFill="1" applyBorder="1" applyAlignment="1">
      <alignment horizontal="center" vertical="center"/>
    </xf>
    <xf numFmtId="164" fontId="18" fillId="0" borderId="17" xfId="0" applyNumberFormat="1" applyFont="1" applyFill="1" applyBorder="1" applyAlignment="1">
      <alignment horizontal="center" vertical="center" wrapText="1"/>
    </xf>
    <xf numFmtId="0" fontId="10" fillId="33" borderId="13" xfId="0" applyFont="1" applyFill="1" applyBorder="1" applyAlignment="1">
      <alignment vertical="center"/>
    </xf>
    <xf numFmtId="0" fontId="10" fillId="33" borderId="13" xfId="0" applyFont="1" applyFill="1" applyBorder="1" applyAlignment="1">
      <alignment/>
    </xf>
    <xf numFmtId="0" fontId="8" fillId="33" borderId="18" xfId="0" applyFont="1" applyFill="1" applyBorder="1" applyAlignment="1">
      <alignment horizontal="center" vertical="center"/>
    </xf>
    <xf numFmtId="0" fontId="18" fillId="0" borderId="0" xfId="0" applyFont="1" applyAlignment="1">
      <alignment horizontal="center"/>
    </xf>
    <xf numFmtId="0" fontId="18" fillId="33" borderId="14" xfId="0" applyFont="1" applyFill="1" applyBorder="1" applyAlignment="1">
      <alignment vertical="center"/>
    </xf>
    <xf numFmtId="0" fontId="18" fillId="0" borderId="12" xfId="0" applyFont="1" applyFill="1" applyBorder="1" applyAlignment="1">
      <alignment horizontal="left" vertical="center"/>
    </xf>
    <xf numFmtId="0" fontId="18" fillId="0" borderId="10" xfId="0" applyFont="1" applyFill="1" applyBorder="1" applyAlignment="1">
      <alignment horizontal="left" vertical="center"/>
    </xf>
    <xf numFmtId="0" fontId="18" fillId="0" borderId="15" xfId="0" applyFont="1" applyFill="1" applyBorder="1" applyAlignment="1">
      <alignment horizontal="left" vertical="center"/>
    </xf>
    <xf numFmtId="0" fontId="17" fillId="33" borderId="13" xfId="0" applyFont="1" applyFill="1" applyBorder="1" applyAlignment="1">
      <alignment/>
    </xf>
    <xf numFmtId="1" fontId="8" fillId="0" borderId="10" xfId="0" applyNumberFormat="1" applyFont="1" applyFill="1" applyBorder="1" applyAlignment="1">
      <alignment horizontal="center" vertical="center"/>
    </xf>
    <xf numFmtId="164" fontId="17" fillId="33" borderId="13" xfId="0" applyNumberFormat="1" applyFont="1" applyFill="1" applyBorder="1" applyAlignment="1">
      <alignment horizontal="center"/>
    </xf>
    <xf numFmtId="0" fontId="18" fillId="0" borderId="0" xfId="0" applyFont="1" applyAlignment="1">
      <alignment horizontal="left"/>
    </xf>
    <xf numFmtId="0" fontId="18" fillId="0" borderId="0" xfId="0" applyFont="1" applyFill="1" applyAlignment="1">
      <alignment/>
    </xf>
    <xf numFmtId="0" fontId="12" fillId="0" borderId="0" xfId="0" applyFont="1" applyFill="1" applyAlignment="1">
      <alignment horizontal="center" vertical="center"/>
    </xf>
    <xf numFmtId="49" fontId="18" fillId="0" borderId="0" xfId="0" applyNumberFormat="1" applyFont="1" applyAlignment="1">
      <alignment horizontal="center" vertical="center"/>
    </xf>
    <xf numFmtId="1" fontId="18" fillId="0" borderId="0" xfId="0" applyNumberFormat="1" applyFont="1" applyAlignment="1">
      <alignment horizontal="center" vertical="center"/>
    </xf>
    <xf numFmtId="164" fontId="17" fillId="0" borderId="0" xfId="0" applyNumberFormat="1" applyFont="1" applyAlignment="1">
      <alignment horizontal="center" vertical="center"/>
    </xf>
    <xf numFmtId="1" fontId="17" fillId="0" borderId="16" xfId="0" applyNumberFormat="1" applyFont="1" applyBorder="1" applyAlignment="1">
      <alignment horizontal="center" vertical="center"/>
    </xf>
    <xf numFmtId="164" fontId="17" fillId="0" borderId="16" xfId="0" applyNumberFormat="1" applyFont="1" applyBorder="1" applyAlignment="1">
      <alignment horizontal="center" vertical="center"/>
    </xf>
    <xf numFmtId="2" fontId="18" fillId="0" borderId="0" xfId="0" applyNumberFormat="1" applyFont="1" applyAlignment="1">
      <alignment horizontal="center" vertical="center"/>
    </xf>
    <xf numFmtId="0" fontId="18" fillId="0" borderId="0" xfId="0" applyFont="1" applyFill="1" applyAlignment="1">
      <alignment horizontal="center" vertical="center"/>
    </xf>
    <xf numFmtId="49" fontId="6" fillId="33" borderId="13" xfId="0" applyNumberFormat="1" applyFont="1" applyFill="1" applyBorder="1" applyAlignment="1">
      <alignment horizontal="center" vertical="center" wrapText="1"/>
    </xf>
    <xf numFmtId="49" fontId="0" fillId="33" borderId="13" xfId="0" applyNumberFormat="1" applyFill="1" applyBorder="1" applyAlignment="1">
      <alignment horizontal="center" vertical="center" wrapText="1"/>
    </xf>
    <xf numFmtId="49" fontId="94" fillId="33" borderId="13" xfId="0" applyNumberFormat="1" applyFont="1" applyFill="1" applyBorder="1" applyAlignment="1">
      <alignment horizontal="center" vertical="center" wrapText="1"/>
    </xf>
    <xf numFmtId="49" fontId="8" fillId="33" borderId="13" xfId="0" applyNumberFormat="1" applyFont="1" applyFill="1" applyBorder="1" applyAlignment="1">
      <alignment horizontal="center" vertical="center" wrapText="1"/>
    </xf>
    <xf numFmtId="0" fontId="20" fillId="0" borderId="10" xfId="0" applyFont="1" applyFill="1" applyBorder="1" applyAlignment="1">
      <alignment vertical="center" wrapText="1"/>
    </xf>
    <xf numFmtId="0" fontId="20" fillId="0" borderId="12" xfId="0" applyFont="1" applyFill="1" applyBorder="1" applyAlignment="1">
      <alignment horizontal="left" vertical="center" wrapText="1"/>
    </xf>
    <xf numFmtId="0" fontId="20" fillId="0" borderId="15" xfId="0" applyFont="1" applyFill="1" applyBorder="1" applyAlignment="1">
      <alignment vertical="center" wrapText="1"/>
    </xf>
    <xf numFmtId="0" fontId="20" fillId="0" borderId="12" xfId="0" applyFont="1" applyFill="1" applyBorder="1" applyAlignment="1">
      <alignment vertical="center" wrapText="1"/>
    </xf>
    <xf numFmtId="0" fontId="21" fillId="0" borderId="10" xfId="0" applyFont="1" applyFill="1" applyBorder="1" applyAlignment="1">
      <alignment vertical="center" wrapText="1"/>
    </xf>
    <xf numFmtId="49" fontId="22" fillId="33" borderId="13" xfId="0" applyNumberFormat="1" applyFont="1" applyFill="1" applyBorder="1" applyAlignment="1">
      <alignment horizontal="center" vertical="center" wrapText="1"/>
    </xf>
    <xf numFmtId="0" fontId="24" fillId="0" borderId="0" xfId="0" applyFont="1" applyFill="1" applyAlignment="1">
      <alignment horizontal="center"/>
    </xf>
    <xf numFmtId="0" fontId="24" fillId="0" borderId="0" xfId="0" applyFont="1" applyFill="1" applyAlignment="1">
      <alignment/>
    </xf>
    <xf numFmtId="0" fontId="24" fillId="0" borderId="0" xfId="0" applyFont="1" applyFill="1" applyAlignment="1">
      <alignment/>
    </xf>
    <xf numFmtId="0" fontId="24" fillId="0" borderId="0" xfId="0" applyFont="1" applyFill="1" applyAlignment="1">
      <alignment wrapText="1"/>
    </xf>
    <xf numFmtId="0" fontId="25" fillId="0" borderId="0" xfId="0" applyFont="1" applyFill="1" applyAlignment="1">
      <alignment wrapText="1"/>
    </xf>
    <xf numFmtId="0" fontId="8" fillId="0" borderId="0" xfId="0" applyFont="1" applyFill="1" applyAlignment="1">
      <alignment wrapText="1"/>
    </xf>
    <xf numFmtId="0" fontId="22" fillId="0" borderId="0" xfId="0" applyFont="1" applyFill="1" applyAlignment="1">
      <alignment horizontal="center"/>
    </xf>
    <xf numFmtId="0" fontId="25" fillId="0" borderId="0" xfId="53" applyFont="1" applyBorder="1" applyAlignment="1">
      <alignment vertical="center"/>
      <protection/>
    </xf>
    <xf numFmtId="0" fontId="26" fillId="0" borderId="0" xfId="53" applyFont="1" applyBorder="1" applyAlignment="1">
      <alignment horizontal="left" vertical="center"/>
      <protection/>
    </xf>
    <xf numFmtId="0" fontId="25" fillId="0" borderId="0" xfId="53" applyFont="1" applyBorder="1" applyAlignment="1">
      <alignment vertical="center" wrapText="1"/>
      <protection/>
    </xf>
    <xf numFmtId="0" fontId="5" fillId="0" borderId="0" xfId="53" applyFont="1" applyBorder="1" applyAlignment="1">
      <alignment vertical="center"/>
      <protection/>
    </xf>
    <xf numFmtId="0" fontId="95" fillId="0" borderId="0" xfId="0" applyFont="1" applyBorder="1" applyAlignment="1">
      <alignment vertical="top"/>
    </xf>
    <xf numFmtId="0" fontId="30" fillId="0" borderId="0" xfId="53" applyFont="1" applyBorder="1" applyAlignment="1">
      <alignment vertical="center"/>
      <protection/>
    </xf>
    <xf numFmtId="0" fontId="30" fillId="0" borderId="0" xfId="53" applyFont="1" applyBorder="1" applyAlignment="1">
      <alignment vertical="center" wrapText="1"/>
      <protection/>
    </xf>
    <xf numFmtId="0" fontId="31" fillId="0" borderId="0" xfId="53" applyFont="1" applyBorder="1" applyAlignment="1">
      <alignment vertical="center"/>
      <protection/>
    </xf>
    <xf numFmtId="0" fontId="32" fillId="0" borderId="0" xfId="0" applyFont="1" applyFill="1" applyAlignment="1">
      <alignment wrapText="1"/>
    </xf>
    <xf numFmtId="0" fontId="32" fillId="0" borderId="0" xfId="0" applyFont="1" applyFill="1" applyAlignment="1">
      <alignment horizontal="center"/>
    </xf>
    <xf numFmtId="0" fontId="32" fillId="0" borderId="0" xfId="0" applyFont="1" applyFill="1" applyAlignment="1">
      <alignment/>
    </xf>
    <xf numFmtId="0" fontId="96" fillId="0" borderId="0" xfId="0" applyFont="1" applyBorder="1" applyAlignment="1">
      <alignment horizontal="left" vertical="center"/>
    </xf>
    <xf numFmtId="0" fontId="32" fillId="0" borderId="0" xfId="0" applyFont="1" applyBorder="1" applyAlignment="1">
      <alignment horizontal="left" vertical="center"/>
    </xf>
    <xf numFmtId="0" fontId="32" fillId="0" borderId="0" xfId="0" applyFont="1" applyFill="1" applyBorder="1" applyAlignment="1">
      <alignment/>
    </xf>
    <xf numFmtId="0" fontId="23" fillId="0" borderId="0" xfId="53" applyFont="1" applyBorder="1" applyAlignment="1">
      <alignment vertical="center" wrapText="1"/>
      <protection/>
    </xf>
    <xf numFmtId="0" fontId="33" fillId="0" borderId="0" xfId="53" applyFont="1" applyBorder="1" applyAlignment="1">
      <alignment vertical="center" wrapText="1"/>
      <protection/>
    </xf>
    <xf numFmtId="0" fontId="32" fillId="0" borderId="0" xfId="0" applyFont="1" applyAlignment="1">
      <alignment horizontal="center"/>
    </xf>
    <xf numFmtId="0" fontId="23" fillId="0" borderId="0" xfId="0" applyFont="1" applyAlignment="1">
      <alignment horizontal="left" vertical="center"/>
    </xf>
    <xf numFmtId="0" fontId="34" fillId="0" borderId="0" xfId="53" applyFont="1" applyBorder="1" applyAlignment="1">
      <alignment vertical="center" wrapText="1"/>
      <protection/>
    </xf>
    <xf numFmtId="0" fontId="34" fillId="0" borderId="0" xfId="53" applyFont="1" applyBorder="1" applyAlignment="1">
      <alignment vertical="center"/>
      <protection/>
    </xf>
    <xf numFmtId="0" fontId="32" fillId="0" borderId="0" xfId="0" applyFont="1" applyBorder="1" applyAlignment="1">
      <alignment vertical="center"/>
    </xf>
    <xf numFmtId="0" fontId="32" fillId="0" borderId="0" xfId="53" applyFont="1" applyBorder="1" applyAlignment="1">
      <alignment vertical="center"/>
      <protection/>
    </xf>
    <xf numFmtId="0" fontId="34" fillId="0" borderId="0" xfId="0" applyFont="1" applyAlignment="1">
      <alignment vertical="center" wrapText="1"/>
    </xf>
    <xf numFmtId="0" fontId="33" fillId="0" borderId="0" xfId="0" applyFont="1" applyAlignment="1">
      <alignment vertical="center"/>
    </xf>
    <xf numFmtId="0" fontId="33" fillId="0" borderId="0" xfId="0" applyFont="1" applyAlignment="1">
      <alignment vertical="center" wrapText="1"/>
    </xf>
    <xf numFmtId="0" fontId="34" fillId="0" borderId="0" xfId="0" applyFont="1" applyAlignment="1">
      <alignment horizontal="left" vertical="center"/>
    </xf>
    <xf numFmtId="0" fontId="34" fillId="0" borderId="0" xfId="0" applyFont="1" applyAlignment="1">
      <alignment vertical="center"/>
    </xf>
    <xf numFmtId="0" fontId="72" fillId="0" borderId="0" xfId="0" applyFont="1" applyAlignment="1">
      <alignment vertical="center"/>
    </xf>
    <xf numFmtId="49" fontId="32" fillId="0" borderId="0" xfId="0" applyNumberFormat="1" applyFont="1" applyFill="1" applyAlignment="1">
      <alignment/>
    </xf>
    <xf numFmtId="0" fontId="32" fillId="0" borderId="0" xfId="0" applyFont="1" applyAlignment="1">
      <alignment/>
    </xf>
    <xf numFmtId="165" fontId="34" fillId="0" borderId="0" xfId="0" applyNumberFormat="1" applyFont="1" applyAlignment="1">
      <alignment vertical="center" wrapText="1"/>
    </xf>
    <xf numFmtId="165" fontId="34" fillId="0" borderId="0" xfId="0" applyNumberFormat="1" applyFont="1" applyAlignment="1">
      <alignment horizontal="left" vertical="center" wrapText="1"/>
    </xf>
    <xf numFmtId="0" fontId="34" fillId="0" borderId="0" xfId="0" applyFont="1" applyAlignment="1">
      <alignment horizontal="left" vertical="center" wrapText="1"/>
    </xf>
    <xf numFmtId="0" fontId="34" fillId="0" borderId="0" xfId="0" applyFont="1" applyAlignment="1">
      <alignment/>
    </xf>
    <xf numFmtId="0" fontId="34" fillId="0" borderId="0" xfId="0" applyFont="1" applyAlignment="1">
      <alignment horizontal="center"/>
    </xf>
    <xf numFmtId="0" fontId="33" fillId="0" borderId="0" xfId="0" applyFont="1" applyAlignment="1">
      <alignment/>
    </xf>
    <xf numFmtId="0" fontId="72" fillId="0" borderId="0" xfId="0" applyFont="1" applyAlignment="1">
      <alignment/>
    </xf>
    <xf numFmtId="0" fontId="34" fillId="0" borderId="0" xfId="0" applyFont="1" applyFill="1" applyAlignment="1">
      <alignment/>
    </xf>
    <xf numFmtId="49" fontId="34" fillId="0" borderId="0" xfId="0" applyNumberFormat="1" applyFont="1" applyAlignment="1">
      <alignment horizontal="center"/>
    </xf>
    <xf numFmtId="0" fontId="23" fillId="0" borderId="0" xfId="0" applyFont="1" applyBorder="1" applyAlignment="1">
      <alignment vertical="center"/>
    </xf>
    <xf numFmtId="0" fontId="27" fillId="0" borderId="0" xfId="0" applyFont="1" applyAlignment="1">
      <alignment vertical="center"/>
    </xf>
    <xf numFmtId="0" fontId="95" fillId="0" borderId="0" xfId="0" applyFont="1" applyAlignment="1">
      <alignment/>
    </xf>
    <xf numFmtId="0" fontId="23" fillId="0" borderId="0" xfId="0" applyFont="1" applyAlignment="1">
      <alignment vertical="center"/>
    </xf>
    <xf numFmtId="0" fontId="95" fillId="0" borderId="0" xfId="0" applyFont="1" applyFill="1" applyBorder="1" applyAlignment="1">
      <alignment horizontal="left"/>
    </xf>
    <xf numFmtId="0" fontId="95" fillId="0" borderId="0" xfId="0" applyFont="1" applyBorder="1" applyAlignment="1">
      <alignment horizontal="left"/>
    </xf>
    <xf numFmtId="0" fontId="95" fillId="0" borderId="0" xfId="0" applyFont="1" applyFill="1" applyBorder="1" applyAlignment="1">
      <alignment horizontal="center" vertical="center"/>
    </xf>
    <xf numFmtId="2" fontId="95" fillId="0" borderId="0" xfId="0" applyNumberFormat="1" applyFont="1" applyFill="1" applyBorder="1" applyAlignment="1">
      <alignment horizontal="right" vertical="center"/>
    </xf>
    <xf numFmtId="0" fontId="95" fillId="0" borderId="0" xfId="0" applyFont="1" applyAlignment="1">
      <alignment horizontal="center"/>
    </xf>
    <xf numFmtId="0" fontId="95" fillId="0" borderId="0" xfId="0" applyFont="1" applyAlignment="1">
      <alignment/>
    </xf>
    <xf numFmtId="0" fontId="97" fillId="0" borderId="0" xfId="0" applyFont="1" applyBorder="1" applyAlignment="1">
      <alignment vertical="top"/>
    </xf>
    <xf numFmtId="0" fontId="98" fillId="0" borderId="0" xfId="0" applyFont="1" applyBorder="1" applyAlignment="1">
      <alignment vertical="top"/>
    </xf>
    <xf numFmtId="0" fontId="99" fillId="0" borderId="0" xfId="42" applyFont="1" applyAlignment="1" applyProtection="1">
      <alignment vertical="center"/>
      <protection/>
    </xf>
    <xf numFmtId="0" fontId="35" fillId="0" borderId="0" xfId="0" applyFont="1" applyBorder="1" applyAlignment="1">
      <alignment horizontal="left" vertical="center"/>
    </xf>
    <xf numFmtId="0" fontId="36" fillId="0" borderId="0" xfId="0" applyFont="1" applyAlignment="1">
      <alignment vertical="center" wrapText="1"/>
    </xf>
    <xf numFmtId="0" fontId="36" fillId="0" borderId="0" xfId="0" applyFont="1" applyAlignment="1">
      <alignment vertical="center"/>
    </xf>
    <xf numFmtId="49" fontId="36" fillId="0" borderId="0" xfId="0" applyNumberFormat="1" applyFont="1" applyAlignment="1">
      <alignment vertical="center"/>
    </xf>
    <xf numFmtId="0" fontId="100" fillId="0" borderId="19" xfId="0" applyFont="1" applyBorder="1" applyAlignment="1">
      <alignment vertical="center"/>
    </xf>
    <xf numFmtId="0" fontId="100" fillId="0" borderId="20" xfId="0" applyFont="1" applyBorder="1" applyAlignment="1">
      <alignment vertical="center"/>
    </xf>
    <xf numFmtId="0" fontId="100" fillId="0" borderId="19" xfId="0" applyFont="1" applyBorder="1" applyAlignment="1">
      <alignment/>
    </xf>
    <xf numFmtId="0" fontId="23" fillId="0" borderId="0" xfId="0" applyFont="1" applyAlignment="1">
      <alignment horizontal="left"/>
    </xf>
    <xf numFmtId="0" fontId="30" fillId="0" borderId="0" xfId="0" applyFont="1" applyAlignment="1">
      <alignment vertical="center"/>
    </xf>
    <xf numFmtId="0" fontId="30" fillId="0" borderId="0" xfId="0" applyFont="1" applyAlignment="1">
      <alignment/>
    </xf>
    <xf numFmtId="1" fontId="17" fillId="0" borderId="10" xfId="0" applyNumberFormat="1" applyFont="1" applyFill="1" applyBorder="1" applyAlignment="1">
      <alignment horizontal="center" vertical="center" wrapText="1"/>
    </xf>
    <xf numFmtId="1" fontId="17" fillId="0" borderId="10" xfId="0" applyNumberFormat="1" applyFont="1" applyFill="1" applyBorder="1" applyAlignment="1">
      <alignment horizontal="center" vertical="center"/>
    </xf>
    <xf numFmtId="1" fontId="17" fillId="0" borderId="15" xfId="0" applyNumberFormat="1" applyFont="1" applyFill="1" applyBorder="1" applyAlignment="1">
      <alignment horizontal="center" vertical="center"/>
    </xf>
    <xf numFmtId="1" fontId="17" fillId="33" borderId="13" xfId="0" applyNumberFormat="1" applyFont="1" applyFill="1" applyBorder="1" applyAlignment="1">
      <alignment horizontal="center" vertical="center"/>
    </xf>
    <xf numFmtId="1" fontId="17" fillId="0" borderId="12" xfId="0" applyNumberFormat="1" applyFont="1" applyFill="1" applyBorder="1" applyAlignment="1">
      <alignment horizontal="center" vertical="center"/>
    </xf>
    <xf numFmtId="1" fontId="17" fillId="33" borderId="13" xfId="0" applyNumberFormat="1" applyFont="1" applyFill="1" applyBorder="1" applyAlignment="1">
      <alignment vertical="center"/>
    </xf>
    <xf numFmtId="1" fontId="101" fillId="33" borderId="13" xfId="0" applyNumberFormat="1" applyFont="1" applyFill="1" applyBorder="1" applyAlignment="1">
      <alignment vertical="center"/>
    </xf>
    <xf numFmtId="1" fontId="9" fillId="33" borderId="13" xfId="0" applyNumberFormat="1" applyFont="1" applyFill="1" applyBorder="1" applyAlignment="1">
      <alignment horizontal="center" vertical="center"/>
    </xf>
    <xf numFmtId="0" fontId="100" fillId="0" borderId="21" xfId="0" applyFont="1" applyBorder="1" applyAlignment="1">
      <alignment vertical="center"/>
    </xf>
    <xf numFmtId="2" fontId="39" fillId="0" borderId="0" xfId="0" applyNumberFormat="1" applyFont="1" applyAlignment="1">
      <alignment horizontal="center" vertical="center"/>
    </xf>
    <xf numFmtId="0" fontId="39" fillId="0" borderId="0" xfId="0" applyFont="1" applyFill="1" applyAlignment="1">
      <alignment horizontal="center" vertical="center"/>
    </xf>
    <xf numFmtId="0" fontId="39" fillId="0" borderId="0" xfId="0" applyFont="1" applyAlignment="1">
      <alignment/>
    </xf>
    <xf numFmtId="0" fontId="25" fillId="0" borderId="12" xfId="0" applyFont="1" applyBorder="1" applyAlignment="1">
      <alignment horizontal="center" vertical="center" wrapText="1"/>
    </xf>
    <xf numFmtId="0" fontId="102" fillId="0" borderId="22" xfId="0" applyFont="1" applyBorder="1" applyAlignment="1">
      <alignment horizontal="center" vertical="center" wrapText="1"/>
    </xf>
    <xf numFmtId="0" fontId="102" fillId="0" borderId="23" xfId="0" applyFont="1" applyBorder="1" applyAlignment="1">
      <alignment horizontal="center" vertical="center" wrapText="1"/>
    </xf>
    <xf numFmtId="0" fontId="100" fillId="0" borderId="19" xfId="0" applyFont="1" applyBorder="1" applyAlignment="1">
      <alignment vertical="center"/>
    </xf>
    <xf numFmtId="0" fontId="100" fillId="0" borderId="21" xfId="0" applyFont="1" applyBorder="1" applyAlignment="1">
      <alignment vertical="center"/>
    </xf>
    <xf numFmtId="0" fontId="14" fillId="6" borderId="18" xfId="0" applyFont="1" applyFill="1" applyBorder="1" applyAlignment="1">
      <alignment horizontal="left" vertical="center" wrapText="1"/>
    </xf>
    <xf numFmtId="0" fontId="14" fillId="6" borderId="13" xfId="0" applyFont="1" applyFill="1" applyBorder="1" applyAlignment="1">
      <alignment horizontal="left" vertical="center" wrapText="1"/>
    </xf>
    <xf numFmtId="0" fontId="103" fillId="6" borderId="13" xfId="0" applyFont="1" applyFill="1" applyBorder="1" applyAlignment="1">
      <alignment horizontal="center" vertical="center" wrapText="1"/>
    </xf>
    <xf numFmtId="49" fontId="100" fillId="0" borderId="19" xfId="0" applyNumberFormat="1" applyFont="1" applyBorder="1" applyAlignment="1">
      <alignment horizontal="center" vertical="center"/>
    </xf>
    <xf numFmtId="49" fontId="100" fillId="0" borderId="21" xfId="0" applyNumberFormat="1" applyFont="1" applyBorder="1" applyAlignment="1">
      <alignment horizontal="center" vertical="center"/>
    </xf>
    <xf numFmtId="49" fontId="100" fillId="0" borderId="20" xfId="0" applyNumberFormat="1" applyFont="1" applyBorder="1" applyAlignment="1">
      <alignment horizontal="center" vertical="center"/>
    </xf>
    <xf numFmtId="0" fontId="23" fillId="0" borderId="0" xfId="0" applyFont="1" applyAlignment="1">
      <alignment horizontal="left" vertical="center" wrapText="1"/>
    </xf>
    <xf numFmtId="0" fontId="40" fillId="0" borderId="0" xfId="0" applyFont="1" applyAlignment="1">
      <alignment horizontal="left" vertical="top" wrapText="1"/>
    </xf>
    <xf numFmtId="0" fontId="104" fillId="0" borderId="24" xfId="0" applyFont="1" applyBorder="1" applyAlignment="1">
      <alignment horizontal="center" vertical="center"/>
    </xf>
    <xf numFmtId="0" fontId="98" fillId="0" borderId="25" xfId="0" applyFont="1" applyBorder="1" applyAlignment="1">
      <alignment horizontal="center"/>
    </xf>
    <xf numFmtId="0" fontId="23" fillId="0" borderId="0" xfId="0" applyFont="1" applyAlignment="1">
      <alignment horizontal="center"/>
    </xf>
    <xf numFmtId="0" fontId="37" fillId="0" borderId="0" xfId="53" applyFont="1" applyBorder="1" applyAlignment="1">
      <alignment horizontal="center" vertical="center"/>
      <protection/>
    </xf>
    <xf numFmtId="0" fontId="34" fillId="0" borderId="0" xfId="0" applyFont="1" applyAlignment="1">
      <alignment horizontal="left" vertical="center" wrapText="1"/>
    </xf>
    <xf numFmtId="0" fontId="100" fillId="0" borderId="20" xfId="0" applyFont="1" applyBorder="1" applyAlignment="1">
      <alignment vertical="center"/>
    </xf>
    <xf numFmtId="0" fontId="105" fillId="0" borderId="19" xfId="0" applyFont="1" applyBorder="1" applyAlignment="1">
      <alignment horizontal="left" vertical="center"/>
    </xf>
    <xf numFmtId="0" fontId="105" fillId="0" borderId="21" xfId="0" applyFont="1" applyBorder="1" applyAlignment="1">
      <alignment horizontal="left" vertical="center"/>
    </xf>
    <xf numFmtId="0" fontId="105" fillId="0" borderId="20" xfId="0" applyFont="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0.jpeg" /><Relationship Id="rId21" Type="http://schemas.openxmlformats.org/officeDocument/2006/relationships/image" Target="../media/image21.jpeg" /><Relationship Id="rId22" Type="http://schemas.openxmlformats.org/officeDocument/2006/relationships/image" Target="../media/image22.jpeg" /><Relationship Id="rId23" Type="http://schemas.openxmlformats.org/officeDocument/2006/relationships/image" Target="../media/image23.jpeg" /><Relationship Id="rId24" Type="http://schemas.openxmlformats.org/officeDocument/2006/relationships/image" Target="../media/image24.jpeg" /><Relationship Id="rId25" Type="http://schemas.openxmlformats.org/officeDocument/2006/relationships/image" Target="../media/image25.jpeg" /><Relationship Id="rId26" Type="http://schemas.openxmlformats.org/officeDocument/2006/relationships/image" Target="../media/image26.jpeg" /><Relationship Id="rId27" Type="http://schemas.openxmlformats.org/officeDocument/2006/relationships/image" Target="../media/image27.jpeg" /><Relationship Id="rId28" Type="http://schemas.openxmlformats.org/officeDocument/2006/relationships/image" Target="../media/image28.jpeg" /><Relationship Id="rId29" Type="http://schemas.openxmlformats.org/officeDocument/2006/relationships/image" Target="../media/image29.jpeg" /><Relationship Id="rId30" Type="http://schemas.openxmlformats.org/officeDocument/2006/relationships/image" Target="../media/image30.jpeg" /><Relationship Id="rId31" Type="http://schemas.openxmlformats.org/officeDocument/2006/relationships/image" Target="../media/image31.jpeg" /><Relationship Id="rId32" Type="http://schemas.openxmlformats.org/officeDocument/2006/relationships/image" Target="../media/image32.jpeg" /><Relationship Id="rId33" Type="http://schemas.openxmlformats.org/officeDocument/2006/relationships/image" Target="../media/image33.jpeg" /><Relationship Id="rId34" Type="http://schemas.openxmlformats.org/officeDocument/2006/relationships/image" Target="../media/image34.jpeg" /><Relationship Id="rId35" Type="http://schemas.openxmlformats.org/officeDocument/2006/relationships/image" Target="../media/image35.jpeg" /><Relationship Id="rId36" Type="http://schemas.openxmlformats.org/officeDocument/2006/relationships/image" Target="../media/image36.jpeg" /><Relationship Id="rId37" Type="http://schemas.openxmlformats.org/officeDocument/2006/relationships/image" Target="../media/image37.jpeg" /><Relationship Id="rId38" Type="http://schemas.openxmlformats.org/officeDocument/2006/relationships/image" Target="../media/image38.jpeg" /><Relationship Id="rId39" Type="http://schemas.openxmlformats.org/officeDocument/2006/relationships/image" Target="../media/image39.jpeg" /><Relationship Id="rId40" Type="http://schemas.openxmlformats.org/officeDocument/2006/relationships/image" Target="../media/image40.jpeg" /><Relationship Id="rId41" Type="http://schemas.openxmlformats.org/officeDocument/2006/relationships/image" Target="../media/image41.jpeg" /><Relationship Id="rId42" Type="http://schemas.openxmlformats.org/officeDocument/2006/relationships/image" Target="../media/image42.jpeg" /><Relationship Id="rId43" Type="http://schemas.openxmlformats.org/officeDocument/2006/relationships/image" Target="../media/image43.jpeg" /><Relationship Id="rId44" Type="http://schemas.openxmlformats.org/officeDocument/2006/relationships/image" Target="../media/image44.jpeg" /><Relationship Id="rId45" Type="http://schemas.openxmlformats.org/officeDocument/2006/relationships/image" Target="../media/image45.jpeg" /><Relationship Id="rId46" Type="http://schemas.openxmlformats.org/officeDocument/2006/relationships/image" Target="../media/image46.jpeg" /><Relationship Id="rId47" Type="http://schemas.openxmlformats.org/officeDocument/2006/relationships/image" Target="../media/image47.jpeg" /><Relationship Id="rId48" Type="http://schemas.openxmlformats.org/officeDocument/2006/relationships/image" Target="../media/image4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70</xdr:row>
      <xdr:rowOff>0</xdr:rowOff>
    </xdr:from>
    <xdr:to>
      <xdr:col>2</xdr:col>
      <xdr:colOff>0</xdr:colOff>
      <xdr:row>70</xdr:row>
      <xdr:rowOff>1123950</xdr:rowOff>
    </xdr:to>
    <xdr:pic>
      <xdr:nvPicPr>
        <xdr:cNvPr id="1" name="Рисунок 26" descr="222.jpg"/>
        <xdr:cNvPicPr preferRelativeResize="1">
          <a:picLocks noChangeAspect="1"/>
        </xdr:cNvPicPr>
      </xdr:nvPicPr>
      <xdr:blipFill>
        <a:blip r:embed="rId1"/>
        <a:stretch>
          <a:fillRect/>
        </a:stretch>
      </xdr:blipFill>
      <xdr:spPr>
        <a:xfrm>
          <a:off x="295275" y="16725900"/>
          <a:ext cx="866775" cy="1123950"/>
        </a:xfrm>
        <a:prstGeom prst="rect">
          <a:avLst/>
        </a:prstGeom>
        <a:noFill/>
        <a:ln w="9525" cmpd="sng">
          <a:noFill/>
        </a:ln>
      </xdr:spPr>
    </xdr:pic>
    <xdr:clientData/>
  </xdr:twoCellAnchor>
  <xdr:twoCellAnchor>
    <xdr:from>
      <xdr:col>1</xdr:col>
      <xdr:colOff>0</xdr:colOff>
      <xdr:row>71</xdr:row>
      <xdr:rowOff>0</xdr:rowOff>
    </xdr:from>
    <xdr:to>
      <xdr:col>2</xdr:col>
      <xdr:colOff>0</xdr:colOff>
      <xdr:row>71</xdr:row>
      <xdr:rowOff>1133475</xdr:rowOff>
    </xdr:to>
    <xdr:pic>
      <xdr:nvPicPr>
        <xdr:cNvPr id="2" name="Рисунок 49" descr="2.jpg"/>
        <xdr:cNvPicPr preferRelativeResize="1">
          <a:picLocks noChangeAspect="1"/>
        </xdr:cNvPicPr>
      </xdr:nvPicPr>
      <xdr:blipFill>
        <a:blip r:embed="rId2"/>
        <a:stretch>
          <a:fillRect/>
        </a:stretch>
      </xdr:blipFill>
      <xdr:spPr>
        <a:xfrm>
          <a:off x="295275" y="17849850"/>
          <a:ext cx="866775" cy="1133475"/>
        </a:xfrm>
        <a:prstGeom prst="rect">
          <a:avLst/>
        </a:prstGeom>
        <a:noFill/>
        <a:ln w="9525" cmpd="sng">
          <a:noFill/>
        </a:ln>
      </xdr:spPr>
    </xdr:pic>
    <xdr:clientData/>
  </xdr:twoCellAnchor>
  <xdr:twoCellAnchor>
    <xdr:from>
      <xdr:col>1</xdr:col>
      <xdr:colOff>0</xdr:colOff>
      <xdr:row>72</xdr:row>
      <xdr:rowOff>0</xdr:rowOff>
    </xdr:from>
    <xdr:to>
      <xdr:col>2</xdr:col>
      <xdr:colOff>0</xdr:colOff>
      <xdr:row>73</xdr:row>
      <xdr:rowOff>0</xdr:rowOff>
    </xdr:to>
    <xdr:pic>
      <xdr:nvPicPr>
        <xdr:cNvPr id="3" name="Рисунок 50" descr="2.jpg"/>
        <xdr:cNvPicPr preferRelativeResize="1">
          <a:picLocks noChangeAspect="1"/>
        </xdr:cNvPicPr>
      </xdr:nvPicPr>
      <xdr:blipFill>
        <a:blip r:embed="rId3"/>
        <a:stretch>
          <a:fillRect/>
        </a:stretch>
      </xdr:blipFill>
      <xdr:spPr>
        <a:xfrm>
          <a:off x="295275" y="18992850"/>
          <a:ext cx="866775" cy="1143000"/>
        </a:xfrm>
        <a:prstGeom prst="rect">
          <a:avLst/>
        </a:prstGeom>
        <a:noFill/>
        <a:ln w="9525" cmpd="sng">
          <a:noFill/>
        </a:ln>
      </xdr:spPr>
    </xdr:pic>
    <xdr:clientData/>
  </xdr:twoCellAnchor>
  <xdr:twoCellAnchor>
    <xdr:from>
      <xdr:col>1</xdr:col>
      <xdr:colOff>0</xdr:colOff>
      <xdr:row>74</xdr:row>
      <xdr:rowOff>0</xdr:rowOff>
    </xdr:from>
    <xdr:to>
      <xdr:col>2</xdr:col>
      <xdr:colOff>0</xdr:colOff>
      <xdr:row>75</xdr:row>
      <xdr:rowOff>0</xdr:rowOff>
    </xdr:to>
    <xdr:pic>
      <xdr:nvPicPr>
        <xdr:cNvPr id="4" name="Рисунок 63" descr="2.jpg"/>
        <xdr:cNvPicPr preferRelativeResize="1">
          <a:picLocks noChangeAspect="1"/>
        </xdr:cNvPicPr>
      </xdr:nvPicPr>
      <xdr:blipFill>
        <a:blip r:embed="rId4"/>
        <a:stretch>
          <a:fillRect/>
        </a:stretch>
      </xdr:blipFill>
      <xdr:spPr>
        <a:xfrm>
          <a:off x="295275" y="20335875"/>
          <a:ext cx="866775" cy="1143000"/>
        </a:xfrm>
        <a:prstGeom prst="rect">
          <a:avLst/>
        </a:prstGeom>
        <a:noFill/>
        <a:ln w="9525" cmpd="sng">
          <a:noFill/>
        </a:ln>
      </xdr:spPr>
    </xdr:pic>
    <xdr:clientData/>
  </xdr:twoCellAnchor>
  <xdr:twoCellAnchor>
    <xdr:from>
      <xdr:col>1</xdr:col>
      <xdr:colOff>0</xdr:colOff>
      <xdr:row>75</xdr:row>
      <xdr:rowOff>0</xdr:rowOff>
    </xdr:from>
    <xdr:to>
      <xdr:col>2</xdr:col>
      <xdr:colOff>19050</xdr:colOff>
      <xdr:row>76</xdr:row>
      <xdr:rowOff>0</xdr:rowOff>
    </xdr:to>
    <xdr:pic>
      <xdr:nvPicPr>
        <xdr:cNvPr id="5" name="Рисунок 163" descr="Без-имени-1.jpg"/>
        <xdr:cNvPicPr preferRelativeResize="1">
          <a:picLocks noChangeAspect="1"/>
        </xdr:cNvPicPr>
      </xdr:nvPicPr>
      <xdr:blipFill>
        <a:blip r:embed="rId5"/>
        <a:stretch>
          <a:fillRect/>
        </a:stretch>
      </xdr:blipFill>
      <xdr:spPr>
        <a:xfrm>
          <a:off x="295275" y="21478875"/>
          <a:ext cx="866775" cy="1143000"/>
        </a:xfrm>
        <a:prstGeom prst="rect">
          <a:avLst/>
        </a:prstGeom>
        <a:noFill/>
        <a:ln w="9525" cmpd="sng">
          <a:noFill/>
        </a:ln>
      </xdr:spPr>
    </xdr:pic>
    <xdr:clientData/>
  </xdr:twoCellAnchor>
  <xdr:twoCellAnchor>
    <xdr:from>
      <xdr:col>0</xdr:col>
      <xdr:colOff>295275</xdr:colOff>
      <xdr:row>78</xdr:row>
      <xdr:rowOff>0</xdr:rowOff>
    </xdr:from>
    <xdr:to>
      <xdr:col>2</xdr:col>
      <xdr:colOff>0</xdr:colOff>
      <xdr:row>79</xdr:row>
      <xdr:rowOff>0</xdr:rowOff>
    </xdr:to>
    <xdr:pic>
      <xdr:nvPicPr>
        <xdr:cNvPr id="6" name="Рисунок 149" descr="22.jpg"/>
        <xdr:cNvPicPr preferRelativeResize="1">
          <a:picLocks noChangeAspect="1"/>
        </xdr:cNvPicPr>
      </xdr:nvPicPr>
      <xdr:blipFill>
        <a:blip r:embed="rId6"/>
        <a:stretch>
          <a:fillRect/>
        </a:stretch>
      </xdr:blipFill>
      <xdr:spPr>
        <a:xfrm>
          <a:off x="295275" y="23936325"/>
          <a:ext cx="866775" cy="1114425"/>
        </a:xfrm>
        <a:prstGeom prst="rect">
          <a:avLst/>
        </a:prstGeom>
        <a:noFill/>
        <a:ln w="9525" cmpd="sng">
          <a:noFill/>
        </a:ln>
      </xdr:spPr>
    </xdr:pic>
    <xdr:clientData/>
  </xdr:twoCellAnchor>
  <xdr:twoCellAnchor>
    <xdr:from>
      <xdr:col>1</xdr:col>
      <xdr:colOff>0</xdr:colOff>
      <xdr:row>80</xdr:row>
      <xdr:rowOff>0</xdr:rowOff>
    </xdr:from>
    <xdr:to>
      <xdr:col>2</xdr:col>
      <xdr:colOff>9525</xdr:colOff>
      <xdr:row>81</xdr:row>
      <xdr:rowOff>0</xdr:rowOff>
    </xdr:to>
    <xdr:pic>
      <xdr:nvPicPr>
        <xdr:cNvPr id="7" name="Рисунок 161" descr="22.jpg"/>
        <xdr:cNvPicPr preferRelativeResize="1">
          <a:picLocks noChangeAspect="1"/>
        </xdr:cNvPicPr>
      </xdr:nvPicPr>
      <xdr:blipFill>
        <a:blip r:embed="rId7"/>
        <a:stretch>
          <a:fillRect/>
        </a:stretch>
      </xdr:blipFill>
      <xdr:spPr>
        <a:xfrm>
          <a:off x="295275" y="26165175"/>
          <a:ext cx="866775" cy="1133475"/>
        </a:xfrm>
        <a:prstGeom prst="rect">
          <a:avLst/>
        </a:prstGeom>
        <a:noFill/>
        <a:ln w="9525" cmpd="sng">
          <a:noFill/>
        </a:ln>
      </xdr:spPr>
    </xdr:pic>
    <xdr:clientData/>
  </xdr:twoCellAnchor>
  <xdr:twoCellAnchor>
    <xdr:from>
      <xdr:col>1</xdr:col>
      <xdr:colOff>0</xdr:colOff>
      <xdr:row>81</xdr:row>
      <xdr:rowOff>0</xdr:rowOff>
    </xdr:from>
    <xdr:to>
      <xdr:col>2</xdr:col>
      <xdr:colOff>9525</xdr:colOff>
      <xdr:row>82</xdr:row>
      <xdr:rowOff>0</xdr:rowOff>
    </xdr:to>
    <xdr:pic>
      <xdr:nvPicPr>
        <xdr:cNvPr id="8" name="Рисунок 164" descr="22.jpg"/>
        <xdr:cNvPicPr preferRelativeResize="1">
          <a:picLocks noChangeAspect="1"/>
        </xdr:cNvPicPr>
      </xdr:nvPicPr>
      <xdr:blipFill>
        <a:blip r:embed="rId8"/>
        <a:stretch>
          <a:fillRect/>
        </a:stretch>
      </xdr:blipFill>
      <xdr:spPr>
        <a:xfrm>
          <a:off x="295275" y="27298650"/>
          <a:ext cx="866775" cy="1143000"/>
        </a:xfrm>
        <a:prstGeom prst="rect">
          <a:avLst/>
        </a:prstGeom>
        <a:noFill/>
        <a:ln w="9525" cmpd="sng">
          <a:noFill/>
        </a:ln>
      </xdr:spPr>
    </xdr:pic>
    <xdr:clientData/>
  </xdr:twoCellAnchor>
  <xdr:twoCellAnchor>
    <xdr:from>
      <xdr:col>1</xdr:col>
      <xdr:colOff>0</xdr:colOff>
      <xdr:row>83</xdr:row>
      <xdr:rowOff>0</xdr:rowOff>
    </xdr:from>
    <xdr:to>
      <xdr:col>2</xdr:col>
      <xdr:colOff>19050</xdr:colOff>
      <xdr:row>84</xdr:row>
      <xdr:rowOff>0</xdr:rowOff>
    </xdr:to>
    <xdr:pic>
      <xdr:nvPicPr>
        <xdr:cNvPr id="9" name="Рисунок 168" descr="22.jpg"/>
        <xdr:cNvPicPr preferRelativeResize="1">
          <a:picLocks noChangeAspect="1"/>
        </xdr:cNvPicPr>
      </xdr:nvPicPr>
      <xdr:blipFill>
        <a:blip r:embed="rId9"/>
        <a:stretch>
          <a:fillRect/>
        </a:stretch>
      </xdr:blipFill>
      <xdr:spPr>
        <a:xfrm>
          <a:off x="295275" y="29537025"/>
          <a:ext cx="866775" cy="1114425"/>
        </a:xfrm>
        <a:prstGeom prst="rect">
          <a:avLst/>
        </a:prstGeom>
        <a:noFill/>
        <a:ln w="9525" cmpd="sng">
          <a:noFill/>
        </a:ln>
      </xdr:spPr>
    </xdr:pic>
    <xdr:clientData/>
  </xdr:twoCellAnchor>
  <xdr:twoCellAnchor>
    <xdr:from>
      <xdr:col>1</xdr:col>
      <xdr:colOff>0</xdr:colOff>
      <xdr:row>85</xdr:row>
      <xdr:rowOff>0</xdr:rowOff>
    </xdr:from>
    <xdr:to>
      <xdr:col>2</xdr:col>
      <xdr:colOff>19050</xdr:colOff>
      <xdr:row>86</xdr:row>
      <xdr:rowOff>0</xdr:rowOff>
    </xdr:to>
    <xdr:pic>
      <xdr:nvPicPr>
        <xdr:cNvPr id="10" name="Рисунок 170" descr="22.jpg"/>
        <xdr:cNvPicPr preferRelativeResize="1">
          <a:picLocks noChangeAspect="1"/>
        </xdr:cNvPicPr>
      </xdr:nvPicPr>
      <xdr:blipFill>
        <a:blip r:embed="rId10"/>
        <a:stretch>
          <a:fillRect/>
        </a:stretch>
      </xdr:blipFill>
      <xdr:spPr>
        <a:xfrm>
          <a:off x="295275" y="31784925"/>
          <a:ext cx="866775" cy="1143000"/>
        </a:xfrm>
        <a:prstGeom prst="rect">
          <a:avLst/>
        </a:prstGeom>
        <a:noFill/>
        <a:ln w="9525" cmpd="sng">
          <a:noFill/>
        </a:ln>
      </xdr:spPr>
    </xdr:pic>
    <xdr:clientData/>
  </xdr:twoCellAnchor>
  <xdr:twoCellAnchor>
    <xdr:from>
      <xdr:col>1</xdr:col>
      <xdr:colOff>0</xdr:colOff>
      <xdr:row>87</xdr:row>
      <xdr:rowOff>0</xdr:rowOff>
    </xdr:from>
    <xdr:to>
      <xdr:col>2</xdr:col>
      <xdr:colOff>0</xdr:colOff>
      <xdr:row>87</xdr:row>
      <xdr:rowOff>1143000</xdr:rowOff>
    </xdr:to>
    <xdr:pic>
      <xdr:nvPicPr>
        <xdr:cNvPr id="11" name="Рисунок 75" descr="2.jpg"/>
        <xdr:cNvPicPr preferRelativeResize="1">
          <a:picLocks noChangeAspect="1"/>
        </xdr:cNvPicPr>
      </xdr:nvPicPr>
      <xdr:blipFill>
        <a:blip r:embed="rId11"/>
        <a:stretch>
          <a:fillRect/>
        </a:stretch>
      </xdr:blipFill>
      <xdr:spPr>
        <a:xfrm>
          <a:off x="295275" y="33137475"/>
          <a:ext cx="866775" cy="1143000"/>
        </a:xfrm>
        <a:prstGeom prst="rect">
          <a:avLst/>
        </a:prstGeom>
        <a:noFill/>
        <a:ln w="9525" cmpd="sng">
          <a:noFill/>
        </a:ln>
      </xdr:spPr>
    </xdr:pic>
    <xdr:clientData/>
  </xdr:twoCellAnchor>
  <xdr:twoCellAnchor>
    <xdr:from>
      <xdr:col>1</xdr:col>
      <xdr:colOff>0</xdr:colOff>
      <xdr:row>88</xdr:row>
      <xdr:rowOff>0</xdr:rowOff>
    </xdr:from>
    <xdr:to>
      <xdr:col>2</xdr:col>
      <xdr:colOff>0</xdr:colOff>
      <xdr:row>89</xdr:row>
      <xdr:rowOff>0</xdr:rowOff>
    </xdr:to>
    <xdr:pic>
      <xdr:nvPicPr>
        <xdr:cNvPr id="12" name="Рисунок 79" descr="2.jpg"/>
        <xdr:cNvPicPr preferRelativeResize="1">
          <a:picLocks noChangeAspect="1"/>
        </xdr:cNvPicPr>
      </xdr:nvPicPr>
      <xdr:blipFill>
        <a:blip r:embed="rId12"/>
        <a:stretch>
          <a:fillRect/>
        </a:stretch>
      </xdr:blipFill>
      <xdr:spPr>
        <a:xfrm>
          <a:off x="295275" y="34280475"/>
          <a:ext cx="866775" cy="1143000"/>
        </a:xfrm>
        <a:prstGeom prst="rect">
          <a:avLst/>
        </a:prstGeom>
        <a:noFill/>
        <a:ln w="9525" cmpd="sng">
          <a:noFill/>
        </a:ln>
      </xdr:spPr>
    </xdr:pic>
    <xdr:clientData/>
  </xdr:twoCellAnchor>
  <xdr:twoCellAnchor>
    <xdr:from>
      <xdr:col>1</xdr:col>
      <xdr:colOff>0</xdr:colOff>
      <xdr:row>90</xdr:row>
      <xdr:rowOff>0</xdr:rowOff>
    </xdr:from>
    <xdr:to>
      <xdr:col>2</xdr:col>
      <xdr:colOff>0</xdr:colOff>
      <xdr:row>90</xdr:row>
      <xdr:rowOff>1123950</xdr:rowOff>
    </xdr:to>
    <xdr:pic>
      <xdr:nvPicPr>
        <xdr:cNvPr id="13" name="Рисунок 79" descr="222.jpg"/>
        <xdr:cNvPicPr preferRelativeResize="1">
          <a:picLocks noChangeAspect="1"/>
        </xdr:cNvPicPr>
      </xdr:nvPicPr>
      <xdr:blipFill>
        <a:blip r:embed="rId13"/>
        <a:stretch>
          <a:fillRect/>
        </a:stretch>
      </xdr:blipFill>
      <xdr:spPr>
        <a:xfrm>
          <a:off x="295275" y="35633025"/>
          <a:ext cx="866775" cy="1123950"/>
        </a:xfrm>
        <a:prstGeom prst="rect">
          <a:avLst/>
        </a:prstGeom>
        <a:noFill/>
        <a:ln w="9525" cmpd="sng">
          <a:noFill/>
        </a:ln>
      </xdr:spPr>
    </xdr:pic>
    <xdr:clientData/>
  </xdr:twoCellAnchor>
  <xdr:twoCellAnchor>
    <xdr:from>
      <xdr:col>1</xdr:col>
      <xdr:colOff>0</xdr:colOff>
      <xdr:row>94</xdr:row>
      <xdr:rowOff>0</xdr:rowOff>
    </xdr:from>
    <xdr:to>
      <xdr:col>2</xdr:col>
      <xdr:colOff>0</xdr:colOff>
      <xdr:row>94</xdr:row>
      <xdr:rowOff>1133475</xdr:rowOff>
    </xdr:to>
    <xdr:pic>
      <xdr:nvPicPr>
        <xdr:cNvPr id="14" name="Рисунок 82" descr="222.jpg"/>
        <xdr:cNvPicPr preferRelativeResize="1">
          <a:picLocks noChangeAspect="1"/>
        </xdr:cNvPicPr>
      </xdr:nvPicPr>
      <xdr:blipFill>
        <a:blip r:embed="rId14"/>
        <a:stretch>
          <a:fillRect/>
        </a:stretch>
      </xdr:blipFill>
      <xdr:spPr>
        <a:xfrm>
          <a:off x="295275" y="39176325"/>
          <a:ext cx="866775" cy="1133475"/>
        </a:xfrm>
        <a:prstGeom prst="rect">
          <a:avLst/>
        </a:prstGeom>
        <a:noFill/>
        <a:ln w="9525" cmpd="sng">
          <a:noFill/>
        </a:ln>
      </xdr:spPr>
    </xdr:pic>
    <xdr:clientData/>
  </xdr:twoCellAnchor>
  <xdr:twoCellAnchor>
    <xdr:from>
      <xdr:col>1</xdr:col>
      <xdr:colOff>0</xdr:colOff>
      <xdr:row>95</xdr:row>
      <xdr:rowOff>0</xdr:rowOff>
    </xdr:from>
    <xdr:to>
      <xdr:col>2</xdr:col>
      <xdr:colOff>0</xdr:colOff>
      <xdr:row>96</xdr:row>
      <xdr:rowOff>0</xdr:rowOff>
    </xdr:to>
    <xdr:pic>
      <xdr:nvPicPr>
        <xdr:cNvPr id="15" name="Рисунок 56" descr="2.jpg"/>
        <xdr:cNvPicPr preferRelativeResize="1">
          <a:picLocks noChangeAspect="1"/>
        </xdr:cNvPicPr>
      </xdr:nvPicPr>
      <xdr:blipFill>
        <a:blip r:embed="rId15"/>
        <a:stretch>
          <a:fillRect/>
        </a:stretch>
      </xdr:blipFill>
      <xdr:spPr>
        <a:xfrm>
          <a:off x="295275" y="40319325"/>
          <a:ext cx="866775" cy="1143000"/>
        </a:xfrm>
        <a:prstGeom prst="rect">
          <a:avLst/>
        </a:prstGeom>
        <a:noFill/>
        <a:ln w="9525" cmpd="sng">
          <a:noFill/>
        </a:ln>
      </xdr:spPr>
    </xdr:pic>
    <xdr:clientData/>
  </xdr:twoCellAnchor>
  <xdr:twoCellAnchor>
    <xdr:from>
      <xdr:col>1</xdr:col>
      <xdr:colOff>0</xdr:colOff>
      <xdr:row>96</xdr:row>
      <xdr:rowOff>0</xdr:rowOff>
    </xdr:from>
    <xdr:to>
      <xdr:col>2</xdr:col>
      <xdr:colOff>0</xdr:colOff>
      <xdr:row>97</xdr:row>
      <xdr:rowOff>0</xdr:rowOff>
    </xdr:to>
    <xdr:pic>
      <xdr:nvPicPr>
        <xdr:cNvPr id="16" name="Рисунок 60" descr="2.jpg"/>
        <xdr:cNvPicPr preferRelativeResize="1">
          <a:picLocks noChangeAspect="1"/>
        </xdr:cNvPicPr>
      </xdr:nvPicPr>
      <xdr:blipFill>
        <a:blip r:embed="rId16"/>
        <a:stretch>
          <a:fillRect/>
        </a:stretch>
      </xdr:blipFill>
      <xdr:spPr>
        <a:xfrm>
          <a:off x="295275" y="41462325"/>
          <a:ext cx="866775" cy="1143000"/>
        </a:xfrm>
        <a:prstGeom prst="rect">
          <a:avLst/>
        </a:prstGeom>
        <a:noFill/>
        <a:ln w="9525" cmpd="sng">
          <a:noFill/>
        </a:ln>
      </xdr:spPr>
    </xdr:pic>
    <xdr:clientData/>
  </xdr:twoCellAnchor>
  <xdr:twoCellAnchor>
    <xdr:from>
      <xdr:col>1</xdr:col>
      <xdr:colOff>0</xdr:colOff>
      <xdr:row>99</xdr:row>
      <xdr:rowOff>0</xdr:rowOff>
    </xdr:from>
    <xdr:to>
      <xdr:col>2</xdr:col>
      <xdr:colOff>0</xdr:colOff>
      <xdr:row>100</xdr:row>
      <xdr:rowOff>0</xdr:rowOff>
    </xdr:to>
    <xdr:pic>
      <xdr:nvPicPr>
        <xdr:cNvPr id="17" name="Рисунок 104" descr="2.jpg"/>
        <xdr:cNvPicPr preferRelativeResize="1">
          <a:picLocks noChangeAspect="1"/>
        </xdr:cNvPicPr>
      </xdr:nvPicPr>
      <xdr:blipFill>
        <a:blip r:embed="rId17"/>
        <a:stretch>
          <a:fillRect/>
        </a:stretch>
      </xdr:blipFill>
      <xdr:spPr>
        <a:xfrm>
          <a:off x="295275" y="43967400"/>
          <a:ext cx="866775" cy="1152525"/>
        </a:xfrm>
        <a:prstGeom prst="rect">
          <a:avLst/>
        </a:prstGeom>
        <a:noFill/>
        <a:ln w="9525" cmpd="sng">
          <a:noFill/>
        </a:ln>
      </xdr:spPr>
    </xdr:pic>
    <xdr:clientData/>
  </xdr:twoCellAnchor>
  <xdr:twoCellAnchor>
    <xdr:from>
      <xdr:col>1</xdr:col>
      <xdr:colOff>0</xdr:colOff>
      <xdr:row>101</xdr:row>
      <xdr:rowOff>0</xdr:rowOff>
    </xdr:from>
    <xdr:to>
      <xdr:col>2</xdr:col>
      <xdr:colOff>0</xdr:colOff>
      <xdr:row>101</xdr:row>
      <xdr:rowOff>1114425</xdr:rowOff>
    </xdr:to>
    <xdr:pic>
      <xdr:nvPicPr>
        <xdr:cNvPr id="18" name="Рисунок 97" descr="222.jpg"/>
        <xdr:cNvPicPr preferRelativeResize="1">
          <a:picLocks noChangeAspect="1"/>
        </xdr:cNvPicPr>
      </xdr:nvPicPr>
      <xdr:blipFill>
        <a:blip r:embed="rId18"/>
        <a:stretch>
          <a:fillRect/>
        </a:stretch>
      </xdr:blipFill>
      <xdr:spPr>
        <a:xfrm>
          <a:off x="295275" y="45329475"/>
          <a:ext cx="866775" cy="1114425"/>
        </a:xfrm>
        <a:prstGeom prst="rect">
          <a:avLst/>
        </a:prstGeom>
        <a:noFill/>
        <a:ln w="9525" cmpd="sng">
          <a:noFill/>
        </a:ln>
      </xdr:spPr>
    </xdr:pic>
    <xdr:clientData/>
  </xdr:twoCellAnchor>
  <xdr:twoCellAnchor>
    <xdr:from>
      <xdr:col>1</xdr:col>
      <xdr:colOff>0</xdr:colOff>
      <xdr:row>102</xdr:row>
      <xdr:rowOff>0</xdr:rowOff>
    </xdr:from>
    <xdr:to>
      <xdr:col>2</xdr:col>
      <xdr:colOff>0</xdr:colOff>
      <xdr:row>103</xdr:row>
      <xdr:rowOff>0</xdr:rowOff>
    </xdr:to>
    <xdr:pic>
      <xdr:nvPicPr>
        <xdr:cNvPr id="19" name="Рисунок 84" descr="2.jpg"/>
        <xdr:cNvPicPr preferRelativeResize="1">
          <a:picLocks noChangeAspect="1"/>
        </xdr:cNvPicPr>
      </xdr:nvPicPr>
      <xdr:blipFill>
        <a:blip r:embed="rId19"/>
        <a:stretch>
          <a:fillRect/>
        </a:stretch>
      </xdr:blipFill>
      <xdr:spPr>
        <a:xfrm>
          <a:off x="295275" y="46453425"/>
          <a:ext cx="866775" cy="1143000"/>
        </a:xfrm>
        <a:prstGeom prst="rect">
          <a:avLst/>
        </a:prstGeom>
        <a:noFill/>
        <a:ln w="9525" cmpd="sng">
          <a:noFill/>
        </a:ln>
      </xdr:spPr>
    </xdr:pic>
    <xdr:clientData/>
  </xdr:twoCellAnchor>
  <xdr:twoCellAnchor>
    <xdr:from>
      <xdr:col>1</xdr:col>
      <xdr:colOff>0</xdr:colOff>
      <xdr:row>103</xdr:row>
      <xdr:rowOff>0</xdr:rowOff>
    </xdr:from>
    <xdr:to>
      <xdr:col>2</xdr:col>
      <xdr:colOff>28575</xdr:colOff>
      <xdr:row>104</xdr:row>
      <xdr:rowOff>0</xdr:rowOff>
    </xdr:to>
    <xdr:pic>
      <xdr:nvPicPr>
        <xdr:cNvPr id="20" name="Рисунок 166" descr="22.jpg"/>
        <xdr:cNvPicPr preferRelativeResize="1">
          <a:picLocks noChangeAspect="1"/>
        </xdr:cNvPicPr>
      </xdr:nvPicPr>
      <xdr:blipFill>
        <a:blip r:embed="rId20"/>
        <a:stretch>
          <a:fillRect/>
        </a:stretch>
      </xdr:blipFill>
      <xdr:spPr>
        <a:xfrm>
          <a:off x="295275" y="47596425"/>
          <a:ext cx="866775" cy="1143000"/>
        </a:xfrm>
        <a:prstGeom prst="rect">
          <a:avLst/>
        </a:prstGeom>
        <a:noFill/>
        <a:ln w="9525" cmpd="sng">
          <a:noFill/>
        </a:ln>
      </xdr:spPr>
    </xdr:pic>
    <xdr:clientData/>
  </xdr:twoCellAnchor>
  <xdr:twoCellAnchor>
    <xdr:from>
      <xdr:col>1</xdr:col>
      <xdr:colOff>0</xdr:colOff>
      <xdr:row>104</xdr:row>
      <xdr:rowOff>0</xdr:rowOff>
    </xdr:from>
    <xdr:to>
      <xdr:col>2</xdr:col>
      <xdr:colOff>0</xdr:colOff>
      <xdr:row>105</xdr:row>
      <xdr:rowOff>19050</xdr:rowOff>
    </xdr:to>
    <xdr:pic>
      <xdr:nvPicPr>
        <xdr:cNvPr id="21" name="Рисунок 93" descr="2.jpg"/>
        <xdr:cNvPicPr preferRelativeResize="1">
          <a:picLocks noChangeAspect="1"/>
        </xdr:cNvPicPr>
      </xdr:nvPicPr>
      <xdr:blipFill>
        <a:blip r:embed="rId21"/>
        <a:stretch>
          <a:fillRect/>
        </a:stretch>
      </xdr:blipFill>
      <xdr:spPr>
        <a:xfrm>
          <a:off x="295275" y="48739425"/>
          <a:ext cx="866775" cy="1162050"/>
        </a:xfrm>
        <a:prstGeom prst="rect">
          <a:avLst/>
        </a:prstGeom>
        <a:noFill/>
        <a:ln w="9525" cmpd="sng">
          <a:noFill/>
        </a:ln>
      </xdr:spPr>
    </xdr:pic>
    <xdr:clientData/>
  </xdr:twoCellAnchor>
  <xdr:twoCellAnchor>
    <xdr:from>
      <xdr:col>1</xdr:col>
      <xdr:colOff>0</xdr:colOff>
      <xdr:row>106</xdr:row>
      <xdr:rowOff>0</xdr:rowOff>
    </xdr:from>
    <xdr:to>
      <xdr:col>2</xdr:col>
      <xdr:colOff>9525</xdr:colOff>
      <xdr:row>107</xdr:row>
      <xdr:rowOff>0</xdr:rowOff>
    </xdr:to>
    <xdr:pic>
      <xdr:nvPicPr>
        <xdr:cNvPr id="22" name="Рисунок 169" descr="22.jpg"/>
        <xdr:cNvPicPr preferRelativeResize="1">
          <a:picLocks noChangeAspect="1"/>
        </xdr:cNvPicPr>
      </xdr:nvPicPr>
      <xdr:blipFill>
        <a:blip r:embed="rId22"/>
        <a:stretch>
          <a:fillRect/>
        </a:stretch>
      </xdr:blipFill>
      <xdr:spPr>
        <a:xfrm>
          <a:off x="295275" y="51006375"/>
          <a:ext cx="866775" cy="1143000"/>
        </a:xfrm>
        <a:prstGeom prst="rect">
          <a:avLst/>
        </a:prstGeom>
        <a:noFill/>
        <a:ln w="9525" cmpd="sng">
          <a:noFill/>
        </a:ln>
      </xdr:spPr>
    </xdr:pic>
    <xdr:clientData/>
  </xdr:twoCellAnchor>
  <xdr:twoCellAnchor>
    <xdr:from>
      <xdr:col>1</xdr:col>
      <xdr:colOff>0</xdr:colOff>
      <xdr:row>108</xdr:row>
      <xdr:rowOff>0</xdr:rowOff>
    </xdr:from>
    <xdr:to>
      <xdr:col>2</xdr:col>
      <xdr:colOff>0</xdr:colOff>
      <xdr:row>108</xdr:row>
      <xdr:rowOff>1123950</xdr:rowOff>
    </xdr:to>
    <xdr:pic>
      <xdr:nvPicPr>
        <xdr:cNvPr id="23" name="Рисунок 110" descr="222.jpg"/>
        <xdr:cNvPicPr preferRelativeResize="1">
          <a:picLocks noChangeAspect="1"/>
        </xdr:cNvPicPr>
      </xdr:nvPicPr>
      <xdr:blipFill>
        <a:blip r:embed="rId23"/>
        <a:stretch>
          <a:fillRect/>
        </a:stretch>
      </xdr:blipFill>
      <xdr:spPr>
        <a:xfrm>
          <a:off x="295275" y="53292375"/>
          <a:ext cx="866775" cy="1123950"/>
        </a:xfrm>
        <a:prstGeom prst="rect">
          <a:avLst/>
        </a:prstGeom>
        <a:noFill/>
        <a:ln w="9525" cmpd="sng">
          <a:noFill/>
        </a:ln>
      </xdr:spPr>
    </xdr:pic>
    <xdr:clientData/>
  </xdr:twoCellAnchor>
  <xdr:twoCellAnchor>
    <xdr:from>
      <xdr:col>1</xdr:col>
      <xdr:colOff>0</xdr:colOff>
      <xdr:row>110</xdr:row>
      <xdr:rowOff>0</xdr:rowOff>
    </xdr:from>
    <xdr:to>
      <xdr:col>2</xdr:col>
      <xdr:colOff>0</xdr:colOff>
      <xdr:row>110</xdr:row>
      <xdr:rowOff>1114425</xdr:rowOff>
    </xdr:to>
    <xdr:pic>
      <xdr:nvPicPr>
        <xdr:cNvPr id="24" name="Рисунок 111" descr="222.jpg"/>
        <xdr:cNvPicPr preferRelativeResize="1">
          <a:picLocks noChangeAspect="1"/>
        </xdr:cNvPicPr>
      </xdr:nvPicPr>
      <xdr:blipFill>
        <a:blip r:embed="rId24"/>
        <a:stretch>
          <a:fillRect/>
        </a:stretch>
      </xdr:blipFill>
      <xdr:spPr>
        <a:xfrm>
          <a:off x="295275" y="55559325"/>
          <a:ext cx="866775" cy="1114425"/>
        </a:xfrm>
        <a:prstGeom prst="rect">
          <a:avLst/>
        </a:prstGeom>
        <a:noFill/>
        <a:ln w="9525" cmpd="sng">
          <a:noFill/>
        </a:ln>
      </xdr:spPr>
    </xdr:pic>
    <xdr:clientData/>
  </xdr:twoCellAnchor>
  <xdr:twoCellAnchor>
    <xdr:from>
      <xdr:col>1</xdr:col>
      <xdr:colOff>0</xdr:colOff>
      <xdr:row>111</xdr:row>
      <xdr:rowOff>0</xdr:rowOff>
    </xdr:from>
    <xdr:to>
      <xdr:col>2</xdr:col>
      <xdr:colOff>0</xdr:colOff>
      <xdr:row>111</xdr:row>
      <xdr:rowOff>1123950</xdr:rowOff>
    </xdr:to>
    <xdr:pic>
      <xdr:nvPicPr>
        <xdr:cNvPr id="25" name="Рисунок 113" descr="222.jpg"/>
        <xdr:cNvPicPr preferRelativeResize="1">
          <a:picLocks noChangeAspect="1"/>
        </xdr:cNvPicPr>
      </xdr:nvPicPr>
      <xdr:blipFill>
        <a:blip r:embed="rId25"/>
        <a:stretch>
          <a:fillRect/>
        </a:stretch>
      </xdr:blipFill>
      <xdr:spPr>
        <a:xfrm>
          <a:off x="295275" y="56683275"/>
          <a:ext cx="866775" cy="1123950"/>
        </a:xfrm>
        <a:prstGeom prst="rect">
          <a:avLst/>
        </a:prstGeom>
        <a:noFill/>
        <a:ln w="9525" cmpd="sng">
          <a:noFill/>
        </a:ln>
      </xdr:spPr>
    </xdr:pic>
    <xdr:clientData/>
  </xdr:twoCellAnchor>
  <xdr:twoCellAnchor>
    <xdr:from>
      <xdr:col>1</xdr:col>
      <xdr:colOff>0</xdr:colOff>
      <xdr:row>112</xdr:row>
      <xdr:rowOff>0</xdr:rowOff>
    </xdr:from>
    <xdr:to>
      <xdr:col>2</xdr:col>
      <xdr:colOff>0</xdr:colOff>
      <xdr:row>113</xdr:row>
      <xdr:rowOff>0</xdr:rowOff>
    </xdr:to>
    <xdr:pic>
      <xdr:nvPicPr>
        <xdr:cNvPr id="26" name="Рисунок 114" descr="222.jpg"/>
        <xdr:cNvPicPr preferRelativeResize="1">
          <a:picLocks noChangeAspect="1"/>
        </xdr:cNvPicPr>
      </xdr:nvPicPr>
      <xdr:blipFill>
        <a:blip r:embed="rId26"/>
        <a:stretch>
          <a:fillRect/>
        </a:stretch>
      </xdr:blipFill>
      <xdr:spPr>
        <a:xfrm>
          <a:off x="295275" y="57807225"/>
          <a:ext cx="866775" cy="1123950"/>
        </a:xfrm>
        <a:prstGeom prst="rect">
          <a:avLst/>
        </a:prstGeom>
        <a:noFill/>
        <a:ln w="9525" cmpd="sng">
          <a:noFill/>
        </a:ln>
      </xdr:spPr>
    </xdr:pic>
    <xdr:clientData/>
  </xdr:twoCellAnchor>
  <xdr:twoCellAnchor>
    <xdr:from>
      <xdr:col>1</xdr:col>
      <xdr:colOff>0</xdr:colOff>
      <xdr:row>119</xdr:row>
      <xdr:rowOff>0</xdr:rowOff>
    </xdr:from>
    <xdr:to>
      <xdr:col>2</xdr:col>
      <xdr:colOff>0</xdr:colOff>
      <xdr:row>119</xdr:row>
      <xdr:rowOff>1143000</xdr:rowOff>
    </xdr:to>
    <xdr:pic>
      <xdr:nvPicPr>
        <xdr:cNvPr id="27" name="Рисунок 112" descr="2.jpg"/>
        <xdr:cNvPicPr preferRelativeResize="1">
          <a:picLocks noChangeAspect="1"/>
        </xdr:cNvPicPr>
      </xdr:nvPicPr>
      <xdr:blipFill>
        <a:blip r:embed="rId27"/>
        <a:stretch>
          <a:fillRect/>
        </a:stretch>
      </xdr:blipFill>
      <xdr:spPr>
        <a:xfrm>
          <a:off x="295275" y="62941200"/>
          <a:ext cx="866775" cy="1143000"/>
        </a:xfrm>
        <a:prstGeom prst="rect">
          <a:avLst/>
        </a:prstGeom>
        <a:noFill/>
        <a:ln w="9525" cmpd="sng">
          <a:noFill/>
        </a:ln>
      </xdr:spPr>
    </xdr:pic>
    <xdr:clientData/>
  </xdr:twoCellAnchor>
  <xdr:twoCellAnchor>
    <xdr:from>
      <xdr:col>1</xdr:col>
      <xdr:colOff>0</xdr:colOff>
      <xdr:row>68</xdr:row>
      <xdr:rowOff>0</xdr:rowOff>
    </xdr:from>
    <xdr:to>
      <xdr:col>2</xdr:col>
      <xdr:colOff>0</xdr:colOff>
      <xdr:row>69</xdr:row>
      <xdr:rowOff>0</xdr:rowOff>
    </xdr:to>
    <xdr:pic>
      <xdr:nvPicPr>
        <xdr:cNvPr id="28" name="Рисунок 126" descr="222.jpg"/>
        <xdr:cNvPicPr preferRelativeResize="1">
          <a:picLocks noChangeAspect="1"/>
        </xdr:cNvPicPr>
      </xdr:nvPicPr>
      <xdr:blipFill>
        <a:blip r:embed="rId28"/>
        <a:stretch>
          <a:fillRect/>
        </a:stretch>
      </xdr:blipFill>
      <xdr:spPr>
        <a:xfrm>
          <a:off x="295275" y="14497050"/>
          <a:ext cx="866775" cy="1095375"/>
        </a:xfrm>
        <a:prstGeom prst="rect">
          <a:avLst/>
        </a:prstGeom>
        <a:noFill/>
        <a:ln w="9525" cmpd="sng">
          <a:noFill/>
        </a:ln>
      </xdr:spPr>
    </xdr:pic>
    <xdr:clientData/>
  </xdr:twoCellAnchor>
  <xdr:twoCellAnchor>
    <xdr:from>
      <xdr:col>1</xdr:col>
      <xdr:colOff>0</xdr:colOff>
      <xdr:row>69</xdr:row>
      <xdr:rowOff>0</xdr:rowOff>
    </xdr:from>
    <xdr:to>
      <xdr:col>2</xdr:col>
      <xdr:colOff>0</xdr:colOff>
      <xdr:row>69</xdr:row>
      <xdr:rowOff>1133475</xdr:rowOff>
    </xdr:to>
    <xdr:pic>
      <xdr:nvPicPr>
        <xdr:cNvPr id="29" name="Рисунок 127" descr="222.jpg"/>
        <xdr:cNvPicPr preferRelativeResize="1">
          <a:picLocks noChangeAspect="1"/>
        </xdr:cNvPicPr>
      </xdr:nvPicPr>
      <xdr:blipFill>
        <a:blip r:embed="rId29"/>
        <a:stretch>
          <a:fillRect/>
        </a:stretch>
      </xdr:blipFill>
      <xdr:spPr>
        <a:xfrm>
          <a:off x="295275" y="15592425"/>
          <a:ext cx="866775" cy="1133475"/>
        </a:xfrm>
        <a:prstGeom prst="rect">
          <a:avLst/>
        </a:prstGeom>
        <a:noFill/>
        <a:ln w="9525" cmpd="sng">
          <a:noFill/>
        </a:ln>
      </xdr:spPr>
    </xdr:pic>
    <xdr:clientData/>
  </xdr:twoCellAnchor>
  <xdr:twoCellAnchor>
    <xdr:from>
      <xdr:col>1</xdr:col>
      <xdr:colOff>0</xdr:colOff>
      <xdr:row>77</xdr:row>
      <xdr:rowOff>0</xdr:rowOff>
    </xdr:from>
    <xdr:to>
      <xdr:col>2</xdr:col>
      <xdr:colOff>0</xdr:colOff>
      <xdr:row>78</xdr:row>
      <xdr:rowOff>0</xdr:rowOff>
    </xdr:to>
    <xdr:pic>
      <xdr:nvPicPr>
        <xdr:cNvPr id="30" name="Рисунок 131" descr="222.jpg"/>
        <xdr:cNvPicPr preferRelativeResize="1">
          <a:picLocks noChangeAspect="1"/>
        </xdr:cNvPicPr>
      </xdr:nvPicPr>
      <xdr:blipFill>
        <a:blip r:embed="rId30"/>
        <a:stretch>
          <a:fillRect/>
        </a:stretch>
      </xdr:blipFill>
      <xdr:spPr>
        <a:xfrm>
          <a:off x="295275" y="22821900"/>
          <a:ext cx="866775" cy="1114425"/>
        </a:xfrm>
        <a:prstGeom prst="rect">
          <a:avLst/>
        </a:prstGeom>
        <a:noFill/>
        <a:ln w="9525" cmpd="sng">
          <a:noFill/>
        </a:ln>
      </xdr:spPr>
    </xdr:pic>
    <xdr:clientData/>
  </xdr:twoCellAnchor>
  <xdr:twoCellAnchor>
    <xdr:from>
      <xdr:col>1</xdr:col>
      <xdr:colOff>0</xdr:colOff>
      <xdr:row>79</xdr:row>
      <xdr:rowOff>0</xdr:rowOff>
    </xdr:from>
    <xdr:to>
      <xdr:col>2</xdr:col>
      <xdr:colOff>0</xdr:colOff>
      <xdr:row>80</xdr:row>
      <xdr:rowOff>0</xdr:rowOff>
    </xdr:to>
    <xdr:pic>
      <xdr:nvPicPr>
        <xdr:cNvPr id="31" name="Рисунок 133" descr="222.jpg"/>
        <xdr:cNvPicPr preferRelativeResize="1">
          <a:picLocks noChangeAspect="1"/>
        </xdr:cNvPicPr>
      </xdr:nvPicPr>
      <xdr:blipFill>
        <a:blip r:embed="rId31"/>
        <a:stretch>
          <a:fillRect/>
        </a:stretch>
      </xdr:blipFill>
      <xdr:spPr>
        <a:xfrm>
          <a:off x="295275" y="25050750"/>
          <a:ext cx="866775" cy="1114425"/>
        </a:xfrm>
        <a:prstGeom prst="rect">
          <a:avLst/>
        </a:prstGeom>
        <a:noFill/>
        <a:ln w="9525" cmpd="sng">
          <a:noFill/>
        </a:ln>
      </xdr:spPr>
    </xdr:pic>
    <xdr:clientData/>
  </xdr:twoCellAnchor>
  <xdr:twoCellAnchor>
    <xdr:from>
      <xdr:col>1</xdr:col>
      <xdr:colOff>0</xdr:colOff>
      <xdr:row>82</xdr:row>
      <xdr:rowOff>0</xdr:rowOff>
    </xdr:from>
    <xdr:to>
      <xdr:col>2</xdr:col>
      <xdr:colOff>0</xdr:colOff>
      <xdr:row>82</xdr:row>
      <xdr:rowOff>1095375</xdr:rowOff>
    </xdr:to>
    <xdr:pic>
      <xdr:nvPicPr>
        <xdr:cNvPr id="32" name="Рисунок 138" descr="222.jpg"/>
        <xdr:cNvPicPr preferRelativeResize="1">
          <a:picLocks noChangeAspect="1"/>
        </xdr:cNvPicPr>
      </xdr:nvPicPr>
      <xdr:blipFill>
        <a:blip r:embed="rId32"/>
        <a:stretch>
          <a:fillRect/>
        </a:stretch>
      </xdr:blipFill>
      <xdr:spPr>
        <a:xfrm>
          <a:off x="295275" y="28441650"/>
          <a:ext cx="866775" cy="1095375"/>
        </a:xfrm>
        <a:prstGeom prst="rect">
          <a:avLst/>
        </a:prstGeom>
        <a:noFill/>
        <a:ln w="9525" cmpd="sng">
          <a:noFill/>
        </a:ln>
      </xdr:spPr>
    </xdr:pic>
    <xdr:clientData/>
  </xdr:twoCellAnchor>
  <xdr:twoCellAnchor>
    <xdr:from>
      <xdr:col>1</xdr:col>
      <xdr:colOff>0</xdr:colOff>
      <xdr:row>84</xdr:row>
      <xdr:rowOff>0</xdr:rowOff>
    </xdr:from>
    <xdr:to>
      <xdr:col>2</xdr:col>
      <xdr:colOff>0</xdr:colOff>
      <xdr:row>85</xdr:row>
      <xdr:rowOff>0</xdr:rowOff>
    </xdr:to>
    <xdr:pic>
      <xdr:nvPicPr>
        <xdr:cNvPr id="33" name="Рисунок 140" descr="222.jpg"/>
        <xdr:cNvPicPr preferRelativeResize="1">
          <a:picLocks noChangeAspect="1"/>
        </xdr:cNvPicPr>
      </xdr:nvPicPr>
      <xdr:blipFill>
        <a:blip r:embed="rId33"/>
        <a:stretch>
          <a:fillRect/>
        </a:stretch>
      </xdr:blipFill>
      <xdr:spPr>
        <a:xfrm>
          <a:off x="295275" y="30651450"/>
          <a:ext cx="866775" cy="1133475"/>
        </a:xfrm>
        <a:prstGeom prst="rect">
          <a:avLst/>
        </a:prstGeom>
        <a:noFill/>
        <a:ln w="9525" cmpd="sng">
          <a:noFill/>
        </a:ln>
      </xdr:spPr>
    </xdr:pic>
    <xdr:clientData/>
  </xdr:twoCellAnchor>
  <xdr:twoCellAnchor>
    <xdr:from>
      <xdr:col>1</xdr:col>
      <xdr:colOff>0</xdr:colOff>
      <xdr:row>92</xdr:row>
      <xdr:rowOff>0</xdr:rowOff>
    </xdr:from>
    <xdr:to>
      <xdr:col>2</xdr:col>
      <xdr:colOff>0</xdr:colOff>
      <xdr:row>92</xdr:row>
      <xdr:rowOff>1047750</xdr:rowOff>
    </xdr:to>
    <xdr:pic>
      <xdr:nvPicPr>
        <xdr:cNvPr id="34" name="Рисунок 142" descr="222.jpg"/>
        <xdr:cNvPicPr preferRelativeResize="1">
          <a:picLocks noChangeAspect="1"/>
        </xdr:cNvPicPr>
      </xdr:nvPicPr>
      <xdr:blipFill>
        <a:blip r:embed="rId34"/>
        <a:stretch>
          <a:fillRect/>
        </a:stretch>
      </xdr:blipFill>
      <xdr:spPr>
        <a:xfrm>
          <a:off x="295275" y="36976050"/>
          <a:ext cx="866775" cy="1047750"/>
        </a:xfrm>
        <a:prstGeom prst="rect">
          <a:avLst/>
        </a:prstGeom>
        <a:noFill/>
        <a:ln w="9525" cmpd="sng">
          <a:noFill/>
        </a:ln>
      </xdr:spPr>
    </xdr:pic>
    <xdr:clientData/>
  </xdr:twoCellAnchor>
  <xdr:twoCellAnchor>
    <xdr:from>
      <xdr:col>1</xdr:col>
      <xdr:colOff>0</xdr:colOff>
      <xdr:row>93</xdr:row>
      <xdr:rowOff>0</xdr:rowOff>
    </xdr:from>
    <xdr:to>
      <xdr:col>2</xdr:col>
      <xdr:colOff>0</xdr:colOff>
      <xdr:row>93</xdr:row>
      <xdr:rowOff>1133475</xdr:rowOff>
    </xdr:to>
    <xdr:pic>
      <xdr:nvPicPr>
        <xdr:cNvPr id="35" name="Рисунок 143" descr="222.jpg"/>
        <xdr:cNvPicPr preferRelativeResize="1">
          <a:picLocks noChangeAspect="1"/>
        </xdr:cNvPicPr>
      </xdr:nvPicPr>
      <xdr:blipFill>
        <a:blip r:embed="rId35"/>
        <a:stretch>
          <a:fillRect/>
        </a:stretch>
      </xdr:blipFill>
      <xdr:spPr>
        <a:xfrm>
          <a:off x="295275" y="38033325"/>
          <a:ext cx="866775" cy="1133475"/>
        </a:xfrm>
        <a:prstGeom prst="rect">
          <a:avLst/>
        </a:prstGeom>
        <a:noFill/>
        <a:ln w="9525" cmpd="sng">
          <a:noFill/>
        </a:ln>
      </xdr:spPr>
    </xdr:pic>
    <xdr:clientData/>
  </xdr:twoCellAnchor>
  <xdr:twoCellAnchor>
    <xdr:from>
      <xdr:col>1</xdr:col>
      <xdr:colOff>0</xdr:colOff>
      <xdr:row>107</xdr:row>
      <xdr:rowOff>0</xdr:rowOff>
    </xdr:from>
    <xdr:to>
      <xdr:col>2</xdr:col>
      <xdr:colOff>0</xdr:colOff>
      <xdr:row>107</xdr:row>
      <xdr:rowOff>1133475</xdr:rowOff>
    </xdr:to>
    <xdr:pic>
      <xdr:nvPicPr>
        <xdr:cNvPr id="36" name="Рисунок 147" descr="222.jpg"/>
        <xdr:cNvPicPr preferRelativeResize="1">
          <a:picLocks noChangeAspect="1"/>
        </xdr:cNvPicPr>
      </xdr:nvPicPr>
      <xdr:blipFill>
        <a:blip r:embed="rId36"/>
        <a:stretch>
          <a:fillRect/>
        </a:stretch>
      </xdr:blipFill>
      <xdr:spPr>
        <a:xfrm>
          <a:off x="295275" y="52149375"/>
          <a:ext cx="866775" cy="1133475"/>
        </a:xfrm>
        <a:prstGeom prst="rect">
          <a:avLst/>
        </a:prstGeom>
        <a:noFill/>
        <a:ln w="9525" cmpd="sng">
          <a:noFill/>
        </a:ln>
      </xdr:spPr>
    </xdr:pic>
    <xdr:clientData/>
  </xdr:twoCellAnchor>
  <xdr:twoCellAnchor>
    <xdr:from>
      <xdr:col>1</xdr:col>
      <xdr:colOff>0</xdr:colOff>
      <xdr:row>105</xdr:row>
      <xdr:rowOff>0</xdr:rowOff>
    </xdr:from>
    <xdr:to>
      <xdr:col>2</xdr:col>
      <xdr:colOff>0</xdr:colOff>
      <xdr:row>105</xdr:row>
      <xdr:rowOff>1114425</xdr:rowOff>
    </xdr:to>
    <xdr:pic>
      <xdr:nvPicPr>
        <xdr:cNvPr id="37" name="Рисунок 148" descr="222.jpg"/>
        <xdr:cNvPicPr preferRelativeResize="1">
          <a:picLocks noChangeAspect="1"/>
        </xdr:cNvPicPr>
      </xdr:nvPicPr>
      <xdr:blipFill>
        <a:blip r:embed="rId37"/>
        <a:stretch>
          <a:fillRect/>
        </a:stretch>
      </xdr:blipFill>
      <xdr:spPr>
        <a:xfrm>
          <a:off x="295275" y="49882425"/>
          <a:ext cx="866775" cy="1114425"/>
        </a:xfrm>
        <a:prstGeom prst="rect">
          <a:avLst/>
        </a:prstGeom>
        <a:noFill/>
        <a:ln w="9525" cmpd="sng">
          <a:noFill/>
        </a:ln>
      </xdr:spPr>
    </xdr:pic>
    <xdr:clientData/>
  </xdr:twoCellAnchor>
  <xdr:twoCellAnchor>
    <xdr:from>
      <xdr:col>1</xdr:col>
      <xdr:colOff>0</xdr:colOff>
      <xdr:row>113</xdr:row>
      <xdr:rowOff>0</xdr:rowOff>
    </xdr:from>
    <xdr:to>
      <xdr:col>2</xdr:col>
      <xdr:colOff>0</xdr:colOff>
      <xdr:row>113</xdr:row>
      <xdr:rowOff>1114425</xdr:rowOff>
    </xdr:to>
    <xdr:pic>
      <xdr:nvPicPr>
        <xdr:cNvPr id="38" name="Рисунок 150" descr="222.jpg"/>
        <xdr:cNvPicPr preferRelativeResize="1">
          <a:picLocks noChangeAspect="1"/>
        </xdr:cNvPicPr>
      </xdr:nvPicPr>
      <xdr:blipFill>
        <a:blip r:embed="rId38"/>
        <a:stretch>
          <a:fillRect/>
        </a:stretch>
      </xdr:blipFill>
      <xdr:spPr>
        <a:xfrm>
          <a:off x="295275" y="58931175"/>
          <a:ext cx="866775" cy="1114425"/>
        </a:xfrm>
        <a:prstGeom prst="rect">
          <a:avLst/>
        </a:prstGeom>
        <a:noFill/>
        <a:ln w="9525" cmpd="sng">
          <a:noFill/>
        </a:ln>
      </xdr:spPr>
    </xdr:pic>
    <xdr:clientData/>
  </xdr:twoCellAnchor>
  <xdr:twoCellAnchor>
    <xdr:from>
      <xdr:col>1</xdr:col>
      <xdr:colOff>0</xdr:colOff>
      <xdr:row>109</xdr:row>
      <xdr:rowOff>0</xdr:rowOff>
    </xdr:from>
    <xdr:to>
      <xdr:col>2</xdr:col>
      <xdr:colOff>0</xdr:colOff>
      <xdr:row>109</xdr:row>
      <xdr:rowOff>1133475</xdr:rowOff>
    </xdr:to>
    <xdr:pic>
      <xdr:nvPicPr>
        <xdr:cNvPr id="39" name="Рисунок 152" descr="222.jpg"/>
        <xdr:cNvPicPr preferRelativeResize="1">
          <a:picLocks noChangeAspect="1"/>
        </xdr:cNvPicPr>
      </xdr:nvPicPr>
      <xdr:blipFill>
        <a:blip r:embed="rId39"/>
        <a:stretch>
          <a:fillRect/>
        </a:stretch>
      </xdr:blipFill>
      <xdr:spPr>
        <a:xfrm>
          <a:off x="295275" y="54416325"/>
          <a:ext cx="866775" cy="1133475"/>
        </a:xfrm>
        <a:prstGeom prst="rect">
          <a:avLst/>
        </a:prstGeom>
        <a:noFill/>
        <a:ln w="9525" cmpd="sng">
          <a:noFill/>
        </a:ln>
      </xdr:spPr>
    </xdr:pic>
    <xdr:clientData/>
  </xdr:twoCellAnchor>
  <xdr:twoCellAnchor>
    <xdr:from>
      <xdr:col>1</xdr:col>
      <xdr:colOff>0</xdr:colOff>
      <xdr:row>117</xdr:row>
      <xdr:rowOff>0</xdr:rowOff>
    </xdr:from>
    <xdr:to>
      <xdr:col>2</xdr:col>
      <xdr:colOff>0</xdr:colOff>
      <xdr:row>117</xdr:row>
      <xdr:rowOff>1114425</xdr:rowOff>
    </xdr:to>
    <xdr:pic>
      <xdr:nvPicPr>
        <xdr:cNvPr id="40" name="Рисунок 153" descr="222.jpg"/>
        <xdr:cNvPicPr preferRelativeResize="1">
          <a:picLocks noChangeAspect="1"/>
        </xdr:cNvPicPr>
      </xdr:nvPicPr>
      <xdr:blipFill>
        <a:blip r:embed="rId40"/>
        <a:stretch>
          <a:fillRect/>
        </a:stretch>
      </xdr:blipFill>
      <xdr:spPr>
        <a:xfrm>
          <a:off x="295275" y="61607700"/>
          <a:ext cx="866775" cy="1114425"/>
        </a:xfrm>
        <a:prstGeom prst="rect">
          <a:avLst/>
        </a:prstGeom>
        <a:noFill/>
        <a:ln w="9525" cmpd="sng">
          <a:noFill/>
        </a:ln>
      </xdr:spPr>
    </xdr:pic>
    <xdr:clientData/>
  </xdr:twoCellAnchor>
  <xdr:twoCellAnchor>
    <xdr:from>
      <xdr:col>1</xdr:col>
      <xdr:colOff>0</xdr:colOff>
      <xdr:row>115</xdr:row>
      <xdr:rowOff>0</xdr:rowOff>
    </xdr:from>
    <xdr:to>
      <xdr:col>2</xdr:col>
      <xdr:colOff>0</xdr:colOff>
      <xdr:row>115</xdr:row>
      <xdr:rowOff>1123950</xdr:rowOff>
    </xdr:to>
    <xdr:pic>
      <xdr:nvPicPr>
        <xdr:cNvPr id="41" name="Рисунок 157" descr="222.jpg"/>
        <xdr:cNvPicPr preferRelativeResize="1">
          <a:picLocks noChangeAspect="1"/>
        </xdr:cNvPicPr>
      </xdr:nvPicPr>
      <xdr:blipFill>
        <a:blip r:embed="rId41"/>
        <a:stretch>
          <a:fillRect/>
        </a:stretch>
      </xdr:blipFill>
      <xdr:spPr>
        <a:xfrm>
          <a:off x="295275" y="60274200"/>
          <a:ext cx="866775" cy="1123950"/>
        </a:xfrm>
        <a:prstGeom prst="rect">
          <a:avLst/>
        </a:prstGeom>
        <a:noFill/>
        <a:ln w="9525" cmpd="sng">
          <a:noFill/>
        </a:ln>
      </xdr:spPr>
    </xdr:pic>
    <xdr:clientData/>
  </xdr:twoCellAnchor>
  <xdr:twoCellAnchor>
    <xdr:from>
      <xdr:col>1</xdr:col>
      <xdr:colOff>0</xdr:colOff>
      <xdr:row>98</xdr:row>
      <xdr:rowOff>0</xdr:rowOff>
    </xdr:from>
    <xdr:to>
      <xdr:col>2</xdr:col>
      <xdr:colOff>0</xdr:colOff>
      <xdr:row>98</xdr:row>
      <xdr:rowOff>1143000</xdr:rowOff>
    </xdr:to>
    <xdr:pic>
      <xdr:nvPicPr>
        <xdr:cNvPr id="42" name="Рисунок 158" descr="222.jpg"/>
        <xdr:cNvPicPr preferRelativeResize="1">
          <a:picLocks noChangeAspect="1"/>
        </xdr:cNvPicPr>
      </xdr:nvPicPr>
      <xdr:blipFill>
        <a:blip r:embed="rId42"/>
        <a:stretch>
          <a:fillRect/>
        </a:stretch>
      </xdr:blipFill>
      <xdr:spPr>
        <a:xfrm>
          <a:off x="295275" y="42814875"/>
          <a:ext cx="866775" cy="1143000"/>
        </a:xfrm>
        <a:prstGeom prst="rect">
          <a:avLst/>
        </a:prstGeom>
        <a:noFill/>
        <a:ln w="9525" cmpd="sng">
          <a:noFill/>
        </a:ln>
      </xdr:spPr>
    </xdr:pic>
    <xdr:clientData/>
  </xdr:twoCellAnchor>
  <xdr:oneCellAnchor>
    <xdr:from>
      <xdr:col>7</xdr:col>
      <xdr:colOff>0</xdr:colOff>
      <xdr:row>20</xdr:row>
      <xdr:rowOff>171450</xdr:rowOff>
    </xdr:from>
    <xdr:ext cx="219075" cy="257175"/>
    <xdr:sp>
      <xdr:nvSpPr>
        <xdr:cNvPr id="43" name="TextBox 171"/>
        <xdr:cNvSpPr txBox="1">
          <a:spLocks noChangeArrowheads="1"/>
        </xdr:cNvSpPr>
      </xdr:nvSpPr>
      <xdr:spPr>
        <a:xfrm>
          <a:off x="6276975" y="4200525"/>
          <a:ext cx="219075"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Cyr"/>
              <a:ea typeface="Arial Cyr"/>
              <a:cs typeface="Arial Cyr"/>
            </a:rPr>
            <a:t/>
          </a:r>
        </a:p>
      </xdr:txBody>
    </xdr:sp>
    <xdr:clientData/>
  </xdr:oneCellAnchor>
  <xdr:twoCellAnchor editAs="oneCell">
    <xdr:from>
      <xdr:col>6</xdr:col>
      <xdr:colOff>1171575</xdr:colOff>
      <xdr:row>7</xdr:row>
      <xdr:rowOff>66675</xdr:rowOff>
    </xdr:from>
    <xdr:to>
      <xdr:col>8</xdr:col>
      <xdr:colOff>66675</xdr:colOff>
      <xdr:row>18</xdr:row>
      <xdr:rowOff>0</xdr:rowOff>
    </xdr:to>
    <xdr:pic>
      <xdr:nvPicPr>
        <xdr:cNvPr id="44" name="Рисунок 175" descr="111.jpg"/>
        <xdr:cNvPicPr preferRelativeResize="1">
          <a:picLocks noChangeAspect="1"/>
        </xdr:cNvPicPr>
      </xdr:nvPicPr>
      <xdr:blipFill>
        <a:blip r:embed="rId43"/>
        <a:stretch>
          <a:fillRect/>
        </a:stretch>
      </xdr:blipFill>
      <xdr:spPr>
        <a:xfrm>
          <a:off x="5486400" y="1781175"/>
          <a:ext cx="1447800" cy="1885950"/>
        </a:xfrm>
        <a:prstGeom prst="rect">
          <a:avLst/>
        </a:prstGeom>
        <a:noFill/>
        <a:ln w="9525" cmpd="sng">
          <a:noFill/>
        </a:ln>
      </xdr:spPr>
    </xdr:pic>
    <xdr:clientData/>
  </xdr:twoCellAnchor>
  <xdr:twoCellAnchor editAs="oneCell">
    <xdr:from>
      <xdr:col>8</xdr:col>
      <xdr:colOff>28575</xdr:colOff>
      <xdr:row>8</xdr:row>
      <xdr:rowOff>0</xdr:rowOff>
    </xdr:from>
    <xdr:to>
      <xdr:col>10</xdr:col>
      <xdr:colOff>85725</xdr:colOff>
      <xdr:row>18</xdr:row>
      <xdr:rowOff>57150</xdr:rowOff>
    </xdr:to>
    <xdr:pic>
      <xdr:nvPicPr>
        <xdr:cNvPr id="45" name="Рисунок 176" descr="222.jpg"/>
        <xdr:cNvPicPr preferRelativeResize="1">
          <a:picLocks noChangeAspect="1"/>
        </xdr:cNvPicPr>
      </xdr:nvPicPr>
      <xdr:blipFill>
        <a:blip r:embed="rId44"/>
        <a:stretch>
          <a:fillRect/>
        </a:stretch>
      </xdr:blipFill>
      <xdr:spPr>
        <a:xfrm>
          <a:off x="6896100" y="1847850"/>
          <a:ext cx="1390650" cy="1876425"/>
        </a:xfrm>
        <a:prstGeom prst="rect">
          <a:avLst/>
        </a:prstGeom>
        <a:noFill/>
        <a:ln w="9525" cmpd="sng">
          <a:noFill/>
        </a:ln>
      </xdr:spPr>
    </xdr:pic>
    <xdr:clientData/>
  </xdr:twoCellAnchor>
  <xdr:twoCellAnchor editAs="oneCell">
    <xdr:from>
      <xdr:col>10</xdr:col>
      <xdr:colOff>66675</xdr:colOff>
      <xdr:row>9</xdr:row>
      <xdr:rowOff>0</xdr:rowOff>
    </xdr:from>
    <xdr:to>
      <xdr:col>12</xdr:col>
      <xdr:colOff>342900</xdr:colOff>
      <xdr:row>19</xdr:row>
      <xdr:rowOff>66675</xdr:rowOff>
    </xdr:to>
    <xdr:pic>
      <xdr:nvPicPr>
        <xdr:cNvPr id="46" name="Рисунок 177" descr="333.jpg"/>
        <xdr:cNvPicPr preferRelativeResize="1">
          <a:picLocks noChangeAspect="1"/>
        </xdr:cNvPicPr>
      </xdr:nvPicPr>
      <xdr:blipFill>
        <a:blip r:embed="rId45"/>
        <a:stretch>
          <a:fillRect/>
        </a:stretch>
      </xdr:blipFill>
      <xdr:spPr>
        <a:xfrm>
          <a:off x="8267700" y="2038350"/>
          <a:ext cx="1466850" cy="1866900"/>
        </a:xfrm>
        <a:prstGeom prst="rect">
          <a:avLst/>
        </a:prstGeom>
        <a:noFill/>
        <a:ln w="9525" cmpd="sng">
          <a:noFill/>
        </a:ln>
      </xdr:spPr>
    </xdr:pic>
    <xdr:clientData/>
  </xdr:twoCellAnchor>
  <xdr:twoCellAnchor editAs="oneCell">
    <xdr:from>
      <xdr:col>6</xdr:col>
      <xdr:colOff>1838325</xdr:colOff>
      <xdr:row>16</xdr:row>
      <xdr:rowOff>95250</xdr:rowOff>
    </xdr:from>
    <xdr:to>
      <xdr:col>9</xdr:col>
      <xdr:colOff>57150</xdr:colOff>
      <xdr:row>26</xdr:row>
      <xdr:rowOff>133350</xdr:rowOff>
    </xdr:to>
    <xdr:pic>
      <xdr:nvPicPr>
        <xdr:cNvPr id="47" name="Рисунок 178" descr="444.jpg"/>
        <xdr:cNvPicPr preferRelativeResize="1">
          <a:picLocks noChangeAspect="1"/>
        </xdr:cNvPicPr>
      </xdr:nvPicPr>
      <xdr:blipFill>
        <a:blip r:embed="rId46"/>
        <a:stretch>
          <a:fillRect/>
        </a:stretch>
      </xdr:blipFill>
      <xdr:spPr>
        <a:xfrm>
          <a:off x="6153150" y="3419475"/>
          <a:ext cx="1438275" cy="1838325"/>
        </a:xfrm>
        <a:prstGeom prst="rect">
          <a:avLst/>
        </a:prstGeom>
        <a:noFill/>
        <a:ln w="9525" cmpd="sng">
          <a:noFill/>
        </a:ln>
      </xdr:spPr>
    </xdr:pic>
    <xdr:clientData/>
  </xdr:twoCellAnchor>
  <xdr:twoCellAnchor editAs="oneCell">
    <xdr:from>
      <xdr:col>8</xdr:col>
      <xdr:colOff>571500</xdr:colOff>
      <xdr:row>17</xdr:row>
      <xdr:rowOff>76200</xdr:rowOff>
    </xdr:from>
    <xdr:to>
      <xdr:col>11</xdr:col>
      <xdr:colOff>28575</xdr:colOff>
      <xdr:row>27</xdr:row>
      <xdr:rowOff>104775</xdr:rowOff>
    </xdr:to>
    <xdr:pic>
      <xdr:nvPicPr>
        <xdr:cNvPr id="48" name="Рисунок 179" descr="555.jpg"/>
        <xdr:cNvPicPr preferRelativeResize="1">
          <a:picLocks noChangeAspect="1"/>
        </xdr:cNvPicPr>
      </xdr:nvPicPr>
      <xdr:blipFill>
        <a:blip r:embed="rId47"/>
        <a:stretch>
          <a:fillRect/>
        </a:stretch>
      </xdr:blipFill>
      <xdr:spPr>
        <a:xfrm>
          <a:off x="7439025" y="3571875"/>
          <a:ext cx="1419225" cy="1828800"/>
        </a:xfrm>
        <a:prstGeom prst="rect">
          <a:avLst/>
        </a:prstGeom>
        <a:noFill/>
        <a:ln w="9525" cmpd="sng">
          <a:noFill/>
        </a:ln>
      </xdr:spPr>
    </xdr:pic>
    <xdr:clientData/>
  </xdr:twoCellAnchor>
  <xdr:twoCellAnchor editAs="oneCell">
    <xdr:from>
      <xdr:col>10</xdr:col>
      <xdr:colOff>552450</xdr:colOff>
      <xdr:row>18</xdr:row>
      <xdr:rowOff>0</xdr:rowOff>
    </xdr:from>
    <xdr:to>
      <xdr:col>12</xdr:col>
      <xdr:colOff>781050</xdr:colOff>
      <xdr:row>28</xdr:row>
      <xdr:rowOff>28575</xdr:rowOff>
    </xdr:to>
    <xdr:pic>
      <xdr:nvPicPr>
        <xdr:cNvPr id="49" name="Рисунок 180" descr="777.jpg"/>
        <xdr:cNvPicPr preferRelativeResize="1">
          <a:picLocks noChangeAspect="1"/>
        </xdr:cNvPicPr>
      </xdr:nvPicPr>
      <xdr:blipFill>
        <a:blip r:embed="rId48"/>
        <a:stretch>
          <a:fillRect/>
        </a:stretch>
      </xdr:blipFill>
      <xdr:spPr>
        <a:xfrm>
          <a:off x="8753475" y="3667125"/>
          <a:ext cx="1419225" cy="1828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27"/>
  <sheetViews>
    <sheetView showZeros="0" tabSelected="1" view="pageBreakPreview" zoomScaleSheetLayoutView="100" zoomScalePageLayoutView="0" workbookViewId="0" topLeftCell="A4">
      <selection activeCell="E19" sqref="E19"/>
    </sheetView>
  </sheetViews>
  <sheetFormatPr defaultColWidth="9.00390625" defaultRowHeight="12.75"/>
  <cols>
    <col min="1" max="1" width="3.875" style="106" customWidth="1"/>
    <col min="2" max="2" width="11.375" style="8" customWidth="1"/>
    <col min="3" max="3" width="11.375" style="8" hidden="1" customWidth="1"/>
    <col min="4" max="4" width="18.625" style="3" customWidth="1"/>
    <col min="5" max="5" width="17.375" style="5" customWidth="1"/>
    <col min="6" max="6" width="5.375" style="20" customWidth="1"/>
    <col min="7" max="7" width="25.75390625" style="13" customWidth="1"/>
    <col min="8" max="8" width="7.75390625" style="6" customWidth="1"/>
    <col min="9" max="10" width="8.75390625" style="11" customWidth="1"/>
    <col min="11" max="11" width="8.25390625" style="52" customWidth="1"/>
    <col min="12" max="12" width="7.375" style="43" customWidth="1"/>
    <col min="13" max="13" width="11.625" style="52" customWidth="1"/>
    <col min="14" max="15" width="8.75390625" style="14" customWidth="1"/>
    <col min="16" max="16" width="16.375" style="7" customWidth="1"/>
  </cols>
  <sheetData>
    <row r="1" spans="1:16" s="214" customFormat="1" ht="36" customHeight="1" thickBot="1">
      <c r="A1" s="228" t="s">
        <v>203</v>
      </c>
      <c r="B1" s="228"/>
      <c r="C1" s="228"/>
      <c r="D1" s="228"/>
      <c r="E1" s="228"/>
      <c r="F1" s="228"/>
      <c r="G1" s="228"/>
      <c r="H1" s="228"/>
      <c r="I1" s="228"/>
      <c r="J1" s="228"/>
      <c r="K1" s="228"/>
      <c r="L1" s="228"/>
      <c r="M1" s="228"/>
      <c r="N1" s="212"/>
      <c r="O1" s="212"/>
      <c r="P1" s="213"/>
    </row>
    <row r="2" spans="1:13" ht="15" thickTop="1">
      <c r="A2" s="229" t="s">
        <v>204</v>
      </c>
      <c r="B2" s="229"/>
      <c r="C2" s="229"/>
      <c r="D2" s="229"/>
      <c r="E2" s="229"/>
      <c r="F2" s="229"/>
      <c r="G2" s="229"/>
      <c r="H2" s="229"/>
      <c r="I2" s="229"/>
      <c r="J2" s="229"/>
      <c r="K2" s="229"/>
      <c r="L2" s="229"/>
      <c r="M2" s="229"/>
    </row>
    <row r="3" spans="1:13" ht="14.25">
      <c r="A3" s="230" t="s">
        <v>205</v>
      </c>
      <c r="B3" s="230"/>
      <c r="C3" s="230"/>
      <c r="D3" s="230"/>
      <c r="E3" s="230"/>
      <c r="F3" s="230"/>
      <c r="G3" s="230"/>
      <c r="H3" s="230"/>
      <c r="I3" s="230"/>
      <c r="J3" s="230"/>
      <c r="K3" s="230"/>
      <c r="L3" s="230"/>
      <c r="M3" s="230"/>
    </row>
    <row r="4" spans="1:10" ht="12.75">
      <c r="A4" s="134"/>
      <c r="B4" s="135"/>
      <c r="C4" s="135"/>
      <c r="D4" s="136"/>
      <c r="E4" s="137"/>
      <c r="F4" s="138"/>
      <c r="G4" s="138"/>
      <c r="H4" s="139"/>
      <c r="I4" s="139"/>
      <c r="J4" s="140"/>
    </row>
    <row r="5" spans="1:13" ht="29.25" customHeight="1">
      <c r="A5" s="231" t="s">
        <v>243</v>
      </c>
      <c r="B5" s="231"/>
      <c r="C5" s="231"/>
      <c r="D5" s="231"/>
      <c r="E5" s="231"/>
      <c r="F5" s="231"/>
      <c r="G5" s="231"/>
      <c r="H5" s="231"/>
      <c r="I5" s="231"/>
      <c r="J5" s="231"/>
      <c r="K5" s="231"/>
      <c r="L5" s="231"/>
      <c r="M5" s="231"/>
    </row>
    <row r="6" spans="1:10" ht="12.75" customHeight="1">
      <c r="A6" s="141"/>
      <c r="B6" s="142"/>
      <c r="C6" s="142"/>
      <c r="D6" s="142"/>
      <c r="E6" s="141"/>
      <c r="F6" s="143"/>
      <c r="G6" s="144"/>
      <c r="H6" s="139"/>
      <c r="I6" s="139"/>
      <c r="J6" s="140"/>
    </row>
    <row r="7" spans="1:10" ht="15">
      <c r="A7" s="146" t="s">
        <v>244</v>
      </c>
      <c r="B7" s="147"/>
      <c r="C7" s="147"/>
      <c r="D7" s="147"/>
      <c r="E7" s="147"/>
      <c r="F7" s="147"/>
      <c r="G7" s="148"/>
      <c r="H7" s="149"/>
      <c r="I7" s="149"/>
      <c r="J7" s="150"/>
    </row>
    <row r="8" spans="1:10" ht="10.5" customHeight="1">
      <c r="A8" s="147"/>
      <c r="B8" s="147"/>
      <c r="C8" s="147"/>
      <c r="D8" s="147"/>
      <c r="E8" s="147"/>
      <c r="F8" s="147"/>
      <c r="G8" s="151"/>
      <c r="H8" s="149"/>
      <c r="I8" s="149"/>
      <c r="J8" s="150"/>
    </row>
    <row r="9" spans="1:10" ht="15">
      <c r="A9" s="152" t="s">
        <v>212</v>
      </c>
      <c r="B9" s="153"/>
      <c r="C9" s="153"/>
      <c r="D9" s="154"/>
      <c r="E9" s="155"/>
      <c r="F9" s="154"/>
      <c r="G9" s="156"/>
      <c r="H9" s="149"/>
      <c r="I9" s="149"/>
      <c r="J9" s="150"/>
    </row>
    <row r="10" spans="1:10" ht="15">
      <c r="A10" s="152" t="s">
        <v>206</v>
      </c>
      <c r="B10" s="153"/>
      <c r="C10" s="153"/>
      <c r="D10" s="154"/>
      <c r="E10" s="155"/>
      <c r="F10" s="154"/>
      <c r="G10" s="156"/>
      <c r="H10" s="149"/>
      <c r="I10" s="149"/>
      <c r="J10" s="150"/>
    </row>
    <row r="11" spans="1:10" ht="15">
      <c r="A11" s="157"/>
      <c r="B11" s="158"/>
      <c r="C11" s="158"/>
      <c r="D11" s="159"/>
      <c r="E11" s="160"/>
      <c r="F11" s="161"/>
      <c r="G11" s="161"/>
      <c r="H11" s="149"/>
      <c r="I11" s="149"/>
      <c r="J11" s="150"/>
    </row>
    <row r="12" spans="1:10" ht="14.25">
      <c r="A12" s="158" t="s">
        <v>207</v>
      </c>
      <c r="B12" s="154"/>
      <c r="C12" s="154"/>
      <c r="D12" s="156"/>
      <c r="E12" s="162"/>
      <c r="F12" s="161"/>
      <c r="G12" s="161"/>
      <c r="H12" s="149"/>
      <c r="I12" s="149"/>
      <c r="J12" s="150"/>
    </row>
    <row r="13" spans="1:10" ht="14.25" customHeight="1">
      <c r="A13" s="157"/>
      <c r="B13" s="163"/>
      <c r="C13" s="163"/>
      <c r="D13" s="163"/>
      <c r="E13" s="163"/>
      <c r="F13" s="164"/>
      <c r="G13" s="165"/>
      <c r="H13" s="149"/>
      <c r="I13" s="149"/>
      <c r="J13" s="150"/>
    </row>
    <row r="14" spans="1:10" ht="15">
      <c r="A14" s="158" t="s">
        <v>248</v>
      </c>
      <c r="B14" s="163"/>
      <c r="C14" s="163"/>
      <c r="D14" s="163"/>
      <c r="E14" s="163"/>
      <c r="F14" s="164"/>
      <c r="G14" s="165"/>
      <c r="H14" s="149"/>
      <c r="I14" s="149"/>
      <c r="J14" s="150"/>
    </row>
    <row r="15" spans="1:10" ht="14.25" customHeight="1">
      <c r="A15" s="167"/>
      <c r="B15" s="167"/>
      <c r="C15" s="167"/>
      <c r="D15" s="167"/>
      <c r="E15" s="163"/>
      <c r="F15" s="164"/>
      <c r="G15" s="165"/>
      <c r="H15" s="149"/>
      <c r="I15" s="149"/>
      <c r="J15" s="150"/>
    </row>
    <row r="16" spans="1:10" ht="13.5" customHeight="1">
      <c r="A16" s="158" t="s">
        <v>208</v>
      </c>
      <c r="B16" s="167"/>
      <c r="C16" s="167"/>
      <c r="D16" s="168"/>
      <c r="E16" s="163"/>
      <c r="F16" s="169"/>
      <c r="G16" s="165"/>
      <c r="H16" s="149"/>
      <c r="I16" s="149"/>
      <c r="J16" s="150"/>
    </row>
    <row r="17" spans="1:10" ht="13.5" customHeight="1">
      <c r="A17" s="167"/>
      <c r="B17" s="166" t="s">
        <v>213</v>
      </c>
      <c r="C17" s="166"/>
      <c r="E17" s="166" t="s">
        <v>214</v>
      </c>
      <c r="F17" s="169"/>
      <c r="G17" s="165"/>
      <c r="H17" s="149"/>
      <c r="I17" s="149"/>
      <c r="J17" s="150"/>
    </row>
    <row r="18" spans="1:10" ht="13.5" customHeight="1">
      <c r="A18" s="167"/>
      <c r="B18" s="166" t="s">
        <v>215</v>
      </c>
      <c r="C18" s="166"/>
      <c r="E18" s="166" t="s">
        <v>216</v>
      </c>
      <c r="F18" s="169"/>
      <c r="G18" s="165"/>
      <c r="H18" s="149"/>
      <c r="I18" s="149"/>
      <c r="J18" s="150"/>
    </row>
    <row r="19" spans="1:10" ht="13.5" customHeight="1">
      <c r="A19" s="167"/>
      <c r="B19" s="166" t="s">
        <v>217</v>
      </c>
      <c r="C19" s="166"/>
      <c r="E19" s="166" t="s">
        <v>218</v>
      </c>
      <c r="F19" s="167"/>
      <c r="G19" s="165"/>
      <c r="H19" s="149"/>
      <c r="I19" s="149"/>
      <c r="J19" s="150"/>
    </row>
    <row r="20" spans="1:10" ht="15">
      <c r="A20" s="166"/>
      <c r="B20" s="166"/>
      <c r="C20" s="166"/>
      <c r="D20" s="163"/>
      <c r="E20" s="163"/>
      <c r="F20" s="164"/>
      <c r="G20" s="165"/>
      <c r="H20" s="149"/>
      <c r="I20" s="149"/>
      <c r="J20" s="150"/>
    </row>
    <row r="21" spans="1:10" ht="15">
      <c r="A21" s="166" t="s">
        <v>219</v>
      </c>
      <c r="B21" s="151"/>
      <c r="C21" s="151"/>
      <c r="D21" s="166"/>
      <c r="E21" s="151"/>
      <c r="F21" s="169"/>
      <c r="G21" s="151"/>
      <c r="H21" s="149"/>
      <c r="I21" s="149"/>
      <c r="J21" s="150"/>
    </row>
    <row r="22" spans="1:10" ht="15">
      <c r="A22" s="166" t="s">
        <v>220</v>
      </c>
      <c r="B22" s="151"/>
      <c r="C22" s="151"/>
      <c r="D22" s="166"/>
      <c r="E22" s="151"/>
      <c r="F22" s="169"/>
      <c r="G22" s="151"/>
      <c r="H22" s="149"/>
      <c r="I22" s="149"/>
      <c r="J22" s="150"/>
    </row>
    <row r="23" spans="1:10" ht="15">
      <c r="A23" s="166"/>
      <c r="B23" s="151"/>
      <c r="C23" s="151"/>
      <c r="D23" s="163"/>
      <c r="E23" s="151"/>
      <c r="F23" s="166"/>
      <c r="G23" s="151"/>
      <c r="H23" s="149"/>
      <c r="I23" s="149"/>
      <c r="J23" s="150"/>
    </row>
    <row r="24" spans="1:10" ht="14.25" customHeight="1">
      <c r="A24" s="200" t="s">
        <v>250</v>
      </c>
      <c r="B24" s="166"/>
      <c r="C24" s="166"/>
      <c r="D24" s="165"/>
      <c r="E24" s="165"/>
      <c r="F24" s="171"/>
      <c r="G24" s="172"/>
      <c r="H24" s="149"/>
      <c r="I24" s="149"/>
      <c r="J24" s="150"/>
    </row>
    <row r="25" spans="1:10" ht="13.5" customHeight="1">
      <c r="A25" s="201" t="s">
        <v>251</v>
      </c>
      <c r="B25" s="166"/>
      <c r="C25" s="166"/>
      <c r="D25" s="165"/>
      <c r="E25" s="165"/>
      <c r="F25" s="171"/>
      <c r="G25" s="172"/>
      <c r="H25" s="149"/>
      <c r="I25" s="149"/>
      <c r="J25" s="150"/>
    </row>
    <row r="26" spans="1:10" ht="13.5" customHeight="1">
      <c r="A26" s="202" t="s">
        <v>252</v>
      </c>
      <c r="B26" s="163"/>
      <c r="C26" s="163"/>
      <c r="D26" s="163"/>
      <c r="E26" s="163"/>
      <c r="F26" s="167"/>
      <c r="G26" s="163"/>
      <c r="H26" s="149"/>
      <c r="I26" s="149"/>
      <c r="J26" s="150"/>
    </row>
    <row r="27" spans="1:10" ht="13.5" customHeight="1">
      <c r="A27" s="201" t="s">
        <v>253</v>
      </c>
      <c r="B27" s="163"/>
      <c r="C27" s="163"/>
      <c r="D27" s="163"/>
      <c r="E27" s="163"/>
      <c r="F27" s="167"/>
      <c r="G27" s="163"/>
      <c r="H27" s="149"/>
      <c r="I27" s="149"/>
      <c r="J27" s="150"/>
    </row>
    <row r="28" spans="1:10" ht="13.5" customHeight="1">
      <c r="A28" s="201" t="s">
        <v>257</v>
      </c>
      <c r="B28" s="163"/>
      <c r="C28" s="163"/>
      <c r="D28" s="163"/>
      <c r="E28" s="163"/>
      <c r="F28" s="163"/>
      <c r="G28" s="163"/>
      <c r="H28" s="163"/>
      <c r="I28" s="163"/>
      <c r="J28" s="163"/>
    </row>
    <row r="29" spans="1:10" ht="8.25" customHeight="1">
      <c r="A29" s="163"/>
      <c r="B29" s="163"/>
      <c r="C29" s="163"/>
      <c r="D29" s="163"/>
      <c r="E29" s="163"/>
      <c r="F29" s="163"/>
      <c r="G29" s="163"/>
      <c r="H29" s="163"/>
      <c r="I29" s="163"/>
      <c r="J29" s="163"/>
    </row>
    <row r="30" spans="1:10" ht="14.25" customHeight="1">
      <c r="A30" s="183" t="s">
        <v>255</v>
      </c>
      <c r="B30" s="167"/>
      <c r="C30" s="167"/>
      <c r="D30" s="167"/>
      <c r="E30" s="167"/>
      <c r="F30" s="167"/>
      <c r="G30" s="173"/>
      <c r="H30" s="173"/>
      <c r="I30" s="173"/>
      <c r="J30" s="173"/>
    </row>
    <row r="31" spans="1:10" ht="14.25" customHeight="1">
      <c r="A31" s="183" t="s">
        <v>246</v>
      </c>
      <c r="B31" s="167"/>
      <c r="C31" s="167"/>
      <c r="D31" s="167"/>
      <c r="E31" s="167"/>
      <c r="F31" s="167"/>
      <c r="G31" s="174"/>
      <c r="H31" s="175"/>
      <c r="I31" s="176"/>
      <c r="J31" s="176"/>
    </row>
    <row r="32" spans="1:10" ht="6.75" customHeight="1">
      <c r="A32" s="177"/>
      <c r="B32" s="175"/>
      <c r="C32" s="175"/>
      <c r="D32" s="178"/>
      <c r="E32" s="178"/>
      <c r="F32" s="179"/>
      <c r="G32" s="174"/>
      <c r="H32" s="175"/>
      <c r="I32" s="176"/>
      <c r="J32" s="176"/>
    </row>
    <row r="33" spans="1:10" ht="14.25" customHeight="1">
      <c r="A33" s="180" t="s">
        <v>221</v>
      </c>
      <c r="B33" s="167"/>
      <c r="C33" s="167"/>
      <c r="D33" s="167"/>
      <c r="E33" s="167"/>
      <c r="F33" s="167"/>
      <c r="G33" s="167"/>
      <c r="H33" s="167"/>
      <c r="I33" s="167"/>
      <c r="J33" s="167"/>
    </row>
    <row r="34" spans="1:10" ht="14.25" customHeight="1">
      <c r="A34" s="180" t="s">
        <v>222</v>
      </c>
      <c r="B34" s="167"/>
      <c r="C34" s="167"/>
      <c r="D34" s="167"/>
      <c r="E34" s="167"/>
      <c r="F34" s="167"/>
      <c r="G34" s="167"/>
      <c r="H34" s="167"/>
      <c r="I34" s="167"/>
      <c r="J34" s="167"/>
    </row>
    <row r="35" spans="1:10" ht="14.25" customHeight="1">
      <c r="A35" s="180" t="s">
        <v>223</v>
      </c>
      <c r="B35" s="167"/>
      <c r="C35" s="167"/>
      <c r="D35" s="163"/>
      <c r="E35" s="163"/>
      <c r="F35" s="163"/>
      <c r="G35" s="167"/>
      <c r="H35" s="163"/>
      <c r="I35" s="167"/>
      <c r="J35" s="163"/>
    </row>
    <row r="36" spans="1:10" ht="14.25" customHeight="1">
      <c r="A36" s="170"/>
      <c r="B36" s="167"/>
      <c r="C36" s="167"/>
      <c r="D36" s="167"/>
      <c r="E36" s="167"/>
      <c r="F36" s="167"/>
      <c r="G36" s="167"/>
      <c r="H36" s="167"/>
      <c r="I36" s="167"/>
      <c r="J36" s="167"/>
    </row>
    <row r="37" spans="1:13" ht="14.25" customHeight="1">
      <c r="A37" s="226" t="s">
        <v>256</v>
      </c>
      <c r="B37" s="226"/>
      <c r="C37" s="226"/>
      <c r="D37" s="226"/>
      <c r="E37" s="226"/>
      <c r="F37" s="226"/>
      <c r="G37" s="226"/>
      <c r="H37" s="226"/>
      <c r="I37" s="226"/>
      <c r="J37" s="226"/>
      <c r="K37" s="226"/>
      <c r="L37" s="226"/>
      <c r="M37" s="226"/>
    </row>
    <row r="38" spans="1:10" ht="14.25" customHeight="1">
      <c r="A38" s="177"/>
      <c r="B38" s="167"/>
      <c r="C38" s="167"/>
      <c r="D38" s="181"/>
      <c r="E38" s="163"/>
      <c r="F38" s="163"/>
      <c r="G38" s="167"/>
      <c r="H38" s="163"/>
      <c r="I38" s="167"/>
      <c r="J38" s="163"/>
    </row>
    <row r="39" spans="1:10" ht="12.75" customHeight="1">
      <c r="A39" s="182" t="s">
        <v>224</v>
      </c>
      <c r="B39" s="167"/>
      <c r="C39" s="167"/>
      <c r="D39" s="181"/>
      <c r="E39" s="163"/>
      <c r="F39" s="163"/>
      <c r="G39" s="167"/>
      <c r="H39" s="163"/>
      <c r="I39" s="167"/>
      <c r="J39" s="163"/>
    </row>
    <row r="40" spans="1:10" ht="12.75" customHeight="1">
      <c r="A40" s="182" t="s">
        <v>225</v>
      </c>
      <c r="B40" s="167"/>
      <c r="C40" s="167"/>
      <c r="D40" s="183"/>
      <c r="E40" s="183"/>
      <c r="F40" s="183"/>
      <c r="G40" s="183"/>
      <c r="H40" s="183"/>
      <c r="I40" s="183"/>
      <c r="J40" s="183"/>
    </row>
    <row r="41" spans="1:10" ht="12.75" customHeight="1">
      <c r="A41" s="184" t="s">
        <v>226</v>
      </c>
      <c r="B41" s="185"/>
      <c r="C41" s="185"/>
      <c r="D41" s="186"/>
      <c r="E41" s="184"/>
      <c r="F41" s="187"/>
      <c r="G41" s="188"/>
      <c r="H41" s="189"/>
      <c r="I41" s="189"/>
      <c r="J41" s="189"/>
    </row>
    <row r="42" spans="1:10" ht="12.75" customHeight="1">
      <c r="A42" s="145" t="s">
        <v>227</v>
      </c>
      <c r="B42" s="190"/>
      <c r="C42" s="190"/>
      <c r="D42" s="190"/>
      <c r="E42" s="190"/>
      <c r="F42" s="190"/>
      <c r="G42" s="190"/>
      <c r="H42" s="190"/>
      <c r="I42" s="190"/>
      <c r="J42" s="191"/>
    </row>
    <row r="43" spans="1:10" ht="12.75" customHeight="1">
      <c r="A43" s="145" t="s">
        <v>228</v>
      </c>
      <c r="B43" s="190"/>
      <c r="C43" s="190"/>
      <c r="D43" s="190"/>
      <c r="E43" s="190"/>
      <c r="F43" s="190"/>
      <c r="G43" s="190"/>
      <c r="H43" s="190"/>
      <c r="I43" s="190"/>
      <c r="J43" s="191"/>
    </row>
    <row r="44" spans="1:13" ht="12.75" customHeight="1">
      <c r="A44" s="232" t="s">
        <v>229</v>
      </c>
      <c r="B44" s="232"/>
      <c r="C44" s="232"/>
      <c r="D44" s="232"/>
      <c r="E44" s="232"/>
      <c r="F44" s="232"/>
      <c r="G44" s="232"/>
      <c r="H44" s="232"/>
      <c r="I44" s="232"/>
      <c r="J44" s="232"/>
      <c r="K44" s="232"/>
      <c r="L44" s="232"/>
      <c r="M44" s="232"/>
    </row>
    <row r="45" spans="1:13" ht="16.5" customHeight="1">
      <c r="A45" s="232"/>
      <c r="B45" s="232"/>
      <c r="C45" s="232"/>
      <c r="D45" s="232"/>
      <c r="E45" s="232"/>
      <c r="F45" s="232"/>
      <c r="G45" s="232"/>
      <c r="H45" s="232"/>
      <c r="I45" s="232"/>
      <c r="J45" s="232"/>
      <c r="K45" s="232"/>
      <c r="L45" s="232"/>
      <c r="M45" s="232"/>
    </row>
    <row r="46" spans="1:10" ht="14.25" customHeight="1">
      <c r="A46" s="173"/>
      <c r="B46" s="173"/>
      <c r="C46" s="173"/>
      <c r="D46" s="173"/>
      <c r="E46" s="173"/>
      <c r="F46" s="173"/>
      <c r="G46" s="173"/>
      <c r="H46" s="173"/>
      <c r="I46" s="173"/>
      <c r="J46" s="173"/>
    </row>
    <row r="47" spans="1:10" ht="14.25" customHeight="1">
      <c r="A47" s="167" t="s">
        <v>230</v>
      </c>
      <c r="B47" s="167"/>
      <c r="C47" s="167"/>
      <c r="D47" s="167"/>
      <c r="E47" s="167"/>
      <c r="F47" s="167"/>
      <c r="G47" s="167"/>
      <c r="H47" s="167"/>
      <c r="I47" s="192"/>
      <c r="J47" s="167"/>
    </row>
    <row r="48" spans="1:10" ht="14.25" customHeight="1">
      <c r="A48" s="167" t="s">
        <v>231</v>
      </c>
      <c r="B48" s="167"/>
      <c r="C48" s="167"/>
      <c r="D48" s="167"/>
      <c r="E48" s="167"/>
      <c r="F48" s="167"/>
      <c r="G48" s="167"/>
      <c r="H48" s="167"/>
      <c r="I48" s="192"/>
      <c r="J48" s="167"/>
    </row>
    <row r="49" spans="1:13" ht="116.25" customHeight="1">
      <c r="A49" s="227" t="s">
        <v>254</v>
      </c>
      <c r="B49" s="227"/>
      <c r="C49" s="227"/>
      <c r="D49" s="227"/>
      <c r="E49" s="227"/>
      <c r="F49" s="227"/>
      <c r="G49" s="227"/>
      <c r="H49" s="227"/>
      <c r="I49" s="227"/>
      <c r="J49" s="227"/>
      <c r="K49" s="227"/>
      <c r="L49" s="227"/>
      <c r="M49" s="227"/>
    </row>
    <row r="50" spans="1:10" ht="22.5" customHeight="1">
      <c r="A50" s="193" t="s">
        <v>247</v>
      </c>
      <c r="B50" s="193"/>
      <c r="C50" s="193"/>
      <c r="D50" s="194"/>
      <c r="E50" s="194"/>
      <c r="F50" s="195"/>
      <c r="G50" s="194"/>
      <c r="H50" s="195"/>
      <c r="I50" s="194"/>
      <c r="J50" s="196"/>
    </row>
    <row r="51" spans="1:13" ht="11.25" customHeight="1">
      <c r="A51" s="197" t="s">
        <v>232</v>
      </c>
      <c r="B51" s="198"/>
      <c r="C51" s="211"/>
      <c r="D51" s="199"/>
      <c r="E51" s="223"/>
      <c r="F51" s="224"/>
      <c r="G51" s="224"/>
      <c r="H51" s="224"/>
      <c r="I51" s="224"/>
      <c r="J51" s="224"/>
      <c r="K51" s="224"/>
      <c r="L51" s="224"/>
      <c r="M51" s="225"/>
    </row>
    <row r="52" spans="1:13" ht="11.25" customHeight="1">
      <c r="A52" s="218" t="s">
        <v>233</v>
      </c>
      <c r="B52" s="219"/>
      <c r="C52" s="219"/>
      <c r="D52" s="219"/>
      <c r="E52" s="223"/>
      <c r="F52" s="224"/>
      <c r="G52" s="224"/>
      <c r="H52" s="224"/>
      <c r="I52" s="224"/>
      <c r="J52" s="224"/>
      <c r="K52" s="224"/>
      <c r="L52" s="224"/>
      <c r="M52" s="225"/>
    </row>
    <row r="53" spans="1:13" ht="11.25" customHeight="1">
      <c r="A53" s="197" t="s">
        <v>234</v>
      </c>
      <c r="B53" s="198"/>
      <c r="C53" s="211"/>
      <c r="D53" s="199"/>
      <c r="E53" s="223"/>
      <c r="F53" s="224"/>
      <c r="G53" s="224"/>
      <c r="H53" s="224"/>
      <c r="I53" s="224"/>
      <c r="J53" s="224"/>
      <c r="K53" s="224"/>
      <c r="L53" s="224"/>
      <c r="M53" s="225"/>
    </row>
    <row r="54" spans="1:13" ht="11.25" customHeight="1">
      <c r="A54" s="218" t="s">
        <v>209</v>
      </c>
      <c r="B54" s="219"/>
      <c r="C54" s="219"/>
      <c r="D54" s="219"/>
      <c r="E54" s="223"/>
      <c r="F54" s="224"/>
      <c r="G54" s="224"/>
      <c r="H54" s="224"/>
      <c r="I54" s="224"/>
      <c r="J54" s="224"/>
      <c r="K54" s="224"/>
      <c r="L54" s="224"/>
      <c r="M54" s="225"/>
    </row>
    <row r="55" spans="1:13" ht="11.25" customHeight="1">
      <c r="A55" s="218" t="s">
        <v>210</v>
      </c>
      <c r="B55" s="219"/>
      <c r="C55" s="219"/>
      <c r="D55" s="219"/>
      <c r="E55" s="223"/>
      <c r="F55" s="224"/>
      <c r="G55" s="224"/>
      <c r="H55" s="224"/>
      <c r="I55" s="224"/>
      <c r="J55" s="224"/>
      <c r="K55" s="224"/>
      <c r="L55" s="224"/>
      <c r="M55" s="225"/>
    </row>
    <row r="56" spans="1:13" ht="11.25" customHeight="1">
      <c r="A56" s="218" t="s">
        <v>235</v>
      </c>
      <c r="B56" s="219"/>
      <c r="C56" s="219"/>
      <c r="D56" s="219"/>
      <c r="E56" s="223"/>
      <c r="F56" s="224"/>
      <c r="G56" s="224"/>
      <c r="H56" s="224"/>
      <c r="I56" s="224"/>
      <c r="J56" s="224"/>
      <c r="K56" s="224"/>
      <c r="L56" s="224"/>
      <c r="M56" s="225"/>
    </row>
    <row r="57" spans="1:13" ht="11.25" customHeight="1">
      <c r="A57" s="218" t="s">
        <v>236</v>
      </c>
      <c r="B57" s="219"/>
      <c r="C57" s="219"/>
      <c r="D57" s="219"/>
      <c r="E57" s="223"/>
      <c r="F57" s="224"/>
      <c r="G57" s="224"/>
      <c r="H57" s="224"/>
      <c r="I57" s="224"/>
      <c r="J57" s="224"/>
      <c r="K57" s="224"/>
      <c r="L57" s="224"/>
      <c r="M57" s="225"/>
    </row>
    <row r="58" spans="1:13" ht="11.25" customHeight="1">
      <c r="A58" s="218" t="s">
        <v>237</v>
      </c>
      <c r="B58" s="219"/>
      <c r="C58" s="219"/>
      <c r="D58" s="219"/>
      <c r="E58" s="223"/>
      <c r="F58" s="224"/>
      <c r="G58" s="224"/>
      <c r="H58" s="224"/>
      <c r="I58" s="224"/>
      <c r="J58" s="224"/>
      <c r="K58" s="224"/>
      <c r="L58" s="224"/>
      <c r="M58" s="225"/>
    </row>
    <row r="59" spans="1:13" ht="11.25" customHeight="1">
      <c r="A59" s="218" t="s">
        <v>238</v>
      </c>
      <c r="B59" s="219"/>
      <c r="C59" s="219"/>
      <c r="D59" s="219"/>
      <c r="E59" s="223"/>
      <c r="F59" s="224"/>
      <c r="G59" s="224"/>
      <c r="H59" s="224"/>
      <c r="I59" s="224"/>
      <c r="J59" s="224"/>
      <c r="K59" s="224"/>
      <c r="L59" s="224"/>
      <c r="M59" s="225"/>
    </row>
    <row r="60" spans="1:13" ht="11.25" customHeight="1">
      <c r="A60" s="218" t="s">
        <v>239</v>
      </c>
      <c r="B60" s="219"/>
      <c r="C60" s="219"/>
      <c r="D60" s="219"/>
      <c r="E60" s="223"/>
      <c r="F60" s="224"/>
      <c r="G60" s="224"/>
      <c r="H60" s="224"/>
      <c r="I60" s="224"/>
      <c r="J60" s="224"/>
      <c r="K60" s="224"/>
      <c r="L60" s="224"/>
      <c r="M60" s="225"/>
    </row>
    <row r="61" spans="1:13" ht="11.25" customHeight="1">
      <c r="A61" s="234" t="s">
        <v>240</v>
      </c>
      <c r="B61" s="235"/>
      <c r="C61" s="235"/>
      <c r="D61" s="236"/>
      <c r="E61" s="223"/>
      <c r="F61" s="224"/>
      <c r="G61" s="224"/>
      <c r="H61" s="224"/>
      <c r="I61" s="224"/>
      <c r="J61" s="224"/>
      <c r="K61" s="224"/>
      <c r="L61" s="224"/>
      <c r="M61" s="225"/>
    </row>
    <row r="62" spans="1:13" ht="11.25" customHeight="1">
      <c r="A62" s="218" t="s">
        <v>241</v>
      </c>
      <c r="B62" s="219"/>
      <c r="C62" s="219"/>
      <c r="D62" s="233"/>
      <c r="E62" s="223"/>
      <c r="F62" s="224"/>
      <c r="G62" s="224"/>
      <c r="H62" s="224"/>
      <c r="I62" s="224"/>
      <c r="J62" s="224"/>
      <c r="K62" s="224"/>
      <c r="L62" s="224"/>
      <c r="M62" s="225"/>
    </row>
    <row r="63" spans="1:13" ht="11.25" customHeight="1">
      <c r="A63" s="218" t="s">
        <v>211</v>
      </c>
      <c r="B63" s="219"/>
      <c r="C63" s="219"/>
      <c r="D63" s="233"/>
      <c r="E63" s="223"/>
      <c r="F63" s="224"/>
      <c r="G63" s="224"/>
      <c r="H63" s="224"/>
      <c r="I63" s="224"/>
      <c r="J63" s="224"/>
      <c r="K63" s="224"/>
      <c r="L63" s="224"/>
      <c r="M63" s="225"/>
    </row>
    <row r="64" spans="1:13" ht="12.75" customHeight="1">
      <c r="A64" s="216" t="s">
        <v>242</v>
      </c>
      <c r="B64" s="216"/>
      <c r="C64" s="216"/>
      <c r="D64" s="216"/>
      <c r="E64" s="216"/>
      <c r="F64" s="216"/>
      <c r="G64" s="216"/>
      <c r="H64" s="216"/>
      <c r="I64" s="216"/>
      <c r="J64" s="216"/>
      <c r="K64" s="216"/>
      <c r="L64" s="216"/>
      <c r="M64" s="216"/>
    </row>
    <row r="65" spans="1:13" ht="24" customHeight="1" thickBot="1">
      <c r="A65" s="217"/>
      <c r="B65" s="217"/>
      <c r="C65" s="217"/>
      <c r="D65" s="217"/>
      <c r="E65" s="217"/>
      <c r="F65" s="217"/>
      <c r="G65" s="217"/>
      <c r="H65" s="217"/>
      <c r="I65" s="217"/>
      <c r="J65" s="217"/>
      <c r="K65" s="217"/>
      <c r="L65" s="217"/>
      <c r="M65" s="217"/>
    </row>
    <row r="66" spans="1:16" s="1" customFormat="1" ht="68.25" customHeight="1" thickBot="1">
      <c r="A66" s="37" t="s">
        <v>2</v>
      </c>
      <c r="B66" s="37" t="s">
        <v>184</v>
      </c>
      <c r="C66" s="37" t="s">
        <v>249</v>
      </c>
      <c r="D66" s="37" t="s">
        <v>185</v>
      </c>
      <c r="E66" s="37"/>
      <c r="F66" s="38" t="s">
        <v>187</v>
      </c>
      <c r="G66" s="37" t="s">
        <v>186</v>
      </c>
      <c r="H66" s="39" t="s">
        <v>188</v>
      </c>
      <c r="I66" s="40" t="s">
        <v>189</v>
      </c>
      <c r="J66" s="40" t="s">
        <v>190</v>
      </c>
      <c r="K66" s="48" t="s">
        <v>191</v>
      </c>
      <c r="L66" s="42" t="s">
        <v>192</v>
      </c>
      <c r="M66" s="48" t="s">
        <v>193</v>
      </c>
      <c r="N66" s="41" t="s">
        <v>194</v>
      </c>
      <c r="O66" s="41" t="s">
        <v>195</v>
      </c>
      <c r="P66" s="12" t="s">
        <v>197</v>
      </c>
    </row>
    <row r="67" spans="1:16" s="1" customFormat="1" ht="39.75" customHeight="1" thickBot="1">
      <c r="A67" s="220" t="s">
        <v>199</v>
      </c>
      <c r="B67" s="221"/>
      <c r="C67" s="221"/>
      <c r="D67" s="221"/>
      <c r="E67" s="221"/>
      <c r="F67" s="221"/>
      <c r="G67" s="221"/>
      <c r="H67" s="221"/>
      <c r="I67" s="221"/>
      <c r="J67" s="221"/>
      <c r="K67" s="221"/>
      <c r="L67" s="44"/>
      <c r="M67" s="53"/>
      <c r="N67" s="222" t="s">
        <v>196</v>
      </c>
      <c r="O67" s="222"/>
      <c r="P67" s="46"/>
    </row>
    <row r="68" spans="1:17" s="2" customFormat="1" ht="16.5" thickBot="1">
      <c r="A68" s="105"/>
      <c r="B68" s="21"/>
      <c r="C68" s="21"/>
      <c r="D68" s="103" t="s">
        <v>171</v>
      </c>
      <c r="E68" s="33"/>
      <c r="F68" s="54"/>
      <c r="G68" s="23"/>
      <c r="H68" s="23"/>
      <c r="I68" s="24"/>
      <c r="J68" s="24"/>
      <c r="K68" s="49"/>
      <c r="L68" s="35"/>
      <c r="M68" s="51"/>
      <c r="N68" s="26"/>
      <c r="O68" s="26"/>
      <c r="P68" s="27"/>
      <c r="Q68" s="17"/>
    </row>
    <row r="69" spans="1:16" s="1" customFormat="1" ht="86.25" customHeight="1">
      <c r="A69" s="215">
        <f>IF(ISBLANK(O69),"",COUNTA($O$69:O69))</f>
        <v>1</v>
      </c>
      <c r="B69" s="9"/>
      <c r="C69" s="9">
        <v>587208</v>
      </c>
      <c r="D69" s="57" t="s">
        <v>74</v>
      </c>
      <c r="E69" s="58" t="s">
        <v>73</v>
      </c>
      <c r="F69" s="60" t="s">
        <v>172</v>
      </c>
      <c r="G69" s="128" t="s">
        <v>168</v>
      </c>
      <c r="H69" s="75" t="s">
        <v>21</v>
      </c>
      <c r="I69" s="70">
        <v>2</v>
      </c>
      <c r="J69" s="70">
        <v>15</v>
      </c>
      <c r="K69" s="77">
        <v>1</v>
      </c>
      <c r="L69" s="203"/>
      <c r="M69" s="71">
        <f aca="true" t="shared" si="0" ref="M69:M83">L69*K69</f>
        <v>0</v>
      </c>
      <c r="N69" s="73">
        <f>K69*68</f>
        <v>68</v>
      </c>
      <c r="O69" s="73">
        <f>N69/I69</f>
        <v>34</v>
      </c>
      <c r="P69" s="76" t="s">
        <v>158</v>
      </c>
    </row>
    <row r="70" spans="1:17" s="3" customFormat="1" ht="89.25" customHeight="1">
      <c r="A70" s="215">
        <f>IF(ISBLANK(O70),"",COUNTA($O$69:O70))</f>
        <v>2</v>
      </c>
      <c r="B70" s="9"/>
      <c r="C70" s="9">
        <v>25886</v>
      </c>
      <c r="D70" s="57" t="s">
        <v>75</v>
      </c>
      <c r="E70" s="58" t="s">
        <v>76</v>
      </c>
      <c r="F70" s="61"/>
      <c r="G70" s="128" t="s">
        <v>115</v>
      </c>
      <c r="H70" s="75" t="s">
        <v>21</v>
      </c>
      <c r="I70" s="70">
        <v>2</v>
      </c>
      <c r="J70" s="70">
        <v>15</v>
      </c>
      <c r="K70" s="78">
        <v>1.3</v>
      </c>
      <c r="L70" s="204"/>
      <c r="M70" s="71">
        <f t="shared" si="0"/>
        <v>0</v>
      </c>
      <c r="N70" s="73">
        <f>K70*68</f>
        <v>88.4</v>
      </c>
      <c r="O70" s="73">
        <f>N70/I70</f>
        <v>44.2</v>
      </c>
      <c r="P70" s="76" t="s">
        <v>159</v>
      </c>
      <c r="Q70" s="18"/>
    </row>
    <row r="71" spans="1:17" s="3" customFormat="1" ht="88.5" customHeight="1">
      <c r="A71" s="215">
        <f>IF(ISBLANK(O71),"",COUNTA($O$69:O71))</f>
        <v>3</v>
      </c>
      <c r="B71" s="9"/>
      <c r="C71" s="9">
        <v>584184</v>
      </c>
      <c r="D71" s="57" t="s">
        <v>60</v>
      </c>
      <c r="E71" s="58" t="s">
        <v>51</v>
      </c>
      <c r="F71" s="61"/>
      <c r="G71" s="128" t="s">
        <v>93</v>
      </c>
      <c r="H71" s="75" t="s">
        <v>21</v>
      </c>
      <c r="I71" s="70">
        <v>2</v>
      </c>
      <c r="J71" s="70">
        <v>15</v>
      </c>
      <c r="K71" s="78">
        <v>1.1</v>
      </c>
      <c r="L71" s="204"/>
      <c r="M71" s="71">
        <f t="shared" si="0"/>
        <v>0</v>
      </c>
      <c r="N71" s="73">
        <f>K71*68</f>
        <v>74.80000000000001</v>
      </c>
      <c r="O71" s="73">
        <f>N71/I71</f>
        <v>37.400000000000006</v>
      </c>
      <c r="P71" s="76" t="s">
        <v>126</v>
      </c>
      <c r="Q71" s="18"/>
    </row>
    <row r="72" spans="1:17" s="3" customFormat="1" ht="90" customHeight="1">
      <c r="A72" s="215">
        <f>IF(ISBLANK(O72),"",COUNTA($O$69:O72))</f>
        <v>4</v>
      </c>
      <c r="B72" s="9"/>
      <c r="C72" s="9">
        <v>45669</v>
      </c>
      <c r="D72" s="57" t="s">
        <v>7</v>
      </c>
      <c r="E72" s="58" t="s">
        <v>5</v>
      </c>
      <c r="F72" s="61"/>
      <c r="G72" s="128" t="s">
        <v>94</v>
      </c>
      <c r="H72" s="75" t="s">
        <v>21</v>
      </c>
      <c r="I72" s="70">
        <v>2</v>
      </c>
      <c r="J72" s="70">
        <v>15</v>
      </c>
      <c r="K72" s="78">
        <v>1.1</v>
      </c>
      <c r="L72" s="204"/>
      <c r="M72" s="71">
        <f t="shared" si="0"/>
        <v>0</v>
      </c>
      <c r="N72" s="73">
        <f>K72*68</f>
        <v>74.80000000000001</v>
      </c>
      <c r="O72" s="73">
        <f>N72/I72</f>
        <v>37.400000000000006</v>
      </c>
      <c r="P72" s="76" t="s">
        <v>127</v>
      </c>
      <c r="Q72" s="18"/>
    </row>
    <row r="73" spans="1:17" s="3" customFormat="1" ht="90" customHeight="1" thickBot="1">
      <c r="A73" s="215">
        <f>IF(ISBLANK(O73),"",COUNTA($O$69:O73))</f>
        <v>5</v>
      </c>
      <c r="B73" s="9"/>
      <c r="C73" s="9">
        <v>45668</v>
      </c>
      <c r="D73" s="57" t="s">
        <v>6</v>
      </c>
      <c r="E73" s="58" t="s">
        <v>4</v>
      </c>
      <c r="F73" s="61"/>
      <c r="G73" s="128" t="s">
        <v>95</v>
      </c>
      <c r="H73" s="75" t="s">
        <v>21</v>
      </c>
      <c r="I73" s="70">
        <v>2</v>
      </c>
      <c r="J73" s="70">
        <v>15</v>
      </c>
      <c r="K73" s="78">
        <v>1.1</v>
      </c>
      <c r="L73" s="204"/>
      <c r="M73" s="71">
        <f t="shared" si="0"/>
        <v>0</v>
      </c>
      <c r="N73" s="73">
        <f>K73*68</f>
        <v>74.80000000000001</v>
      </c>
      <c r="O73" s="73">
        <f>N73/I73</f>
        <v>37.400000000000006</v>
      </c>
      <c r="P73" s="76" t="s">
        <v>128</v>
      </c>
      <c r="Q73" s="18"/>
    </row>
    <row r="74" spans="1:17" s="4" customFormat="1" ht="15.75" thickBot="1">
      <c r="A74" s="105">
        <f>IF(ISBLANK(O74),"",COUNTA($O$69:O74))</f>
      </c>
      <c r="B74" s="29"/>
      <c r="C74" s="29"/>
      <c r="D74" s="103" t="s">
        <v>173</v>
      </c>
      <c r="E74" s="34"/>
      <c r="F74" s="34"/>
      <c r="G74" s="124"/>
      <c r="H74" s="25"/>
      <c r="I74" s="35"/>
      <c r="J74" s="35">
        <f>I74*H74</f>
        <v>0</v>
      </c>
      <c r="K74" s="84"/>
      <c r="L74" s="206"/>
      <c r="M74" s="84"/>
      <c r="N74" s="86"/>
      <c r="O74" s="86"/>
      <c r="P74" s="87"/>
      <c r="Q74" s="19"/>
    </row>
    <row r="75" spans="1:17" s="4" customFormat="1" ht="90" customHeight="1">
      <c r="A75" s="215">
        <f>IF(ISBLANK(O75),"",COUNTA($O$69:O75))</f>
        <v>6</v>
      </c>
      <c r="B75" s="16"/>
      <c r="C75" s="16">
        <v>557451</v>
      </c>
      <c r="D75" s="55" t="s">
        <v>11</v>
      </c>
      <c r="E75" s="56" t="s">
        <v>10</v>
      </c>
      <c r="F75" s="59" t="s">
        <v>174</v>
      </c>
      <c r="G75" s="129" t="s">
        <v>99</v>
      </c>
      <c r="H75" s="69" t="s">
        <v>21</v>
      </c>
      <c r="I75" s="70">
        <v>2</v>
      </c>
      <c r="J75" s="70">
        <v>15</v>
      </c>
      <c r="K75" s="88">
        <v>1.5</v>
      </c>
      <c r="L75" s="207"/>
      <c r="M75" s="71">
        <f t="shared" si="0"/>
        <v>0</v>
      </c>
      <c r="N75" s="73">
        <f>K75*68</f>
        <v>102</v>
      </c>
      <c r="O75" s="73">
        <f>N75/I75</f>
        <v>51</v>
      </c>
      <c r="P75" s="74" t="s">
        <v>129</v>
      </c>
      <c r="Q75" s="19"/>
    </row>
    <row r="76" spans="1:17" s="2" customFormat="1" ht="90" customHeight="1" thickBot="1">
      <c r="A76" s="215">
        <f>IF(ISBLANK(O76),"",COUNTA($O$69:O76))</f>
        <v>7</v>
      </c>
      <c r="B76" s="10"/>
      <c r="C76" s="10">
        <v>582282</v>
      </c>
      <c r="D76" s="57" t="s">
        <v>47</v>
      </c>
      <c r="E76" s="58" t="s">
        <v>12</v>
      </c>
      <c r="F76" s="59" t="s">
        <v>174</v>
      </c>
      <c r="G76" s="128" t="s">
        <v>100</v>
      </c>
      <c r="H76" s="75" t="s">
        <v>21</v>
      </c>
      <c r="I76" s="70">
        <v>2</v>
      </c>
      <c r="J76" s="70">
        <v>15</v>
      </c>
      <c r="K76" s="78">
        <v>1.5</v>
      </c>
      <c r="L76" s="204"/>
      <c r="M76" s="71">
        <f t="shared" si="0"/>
        <v>0</v>
      </c>
      <c r="N76" s="73">
        <f>K76*68</f>
        <v>102</v>
      </c>
      <c r="O76" s="73">
        <f>N76/I76</f>
        <v>51</v>
      </c>
      <c r="P76" s="76" t="s">
        <v>130</v>
      </c>
      <c r="Q76" s="17"/>
    </row>
    <row r="77" spans="1:17" s="4" customFormat="1" ht="15.75" thickBot="1">
      <c r="A77" s="105">
        <f>IF(ISBLANK(O77),"",COUNTA($O$69:O77))</f>
      </c>
      <c r="B77" s="32"/>
      <c r="C77" s="32"/>
      <c r="D77" s="104" t="s">
        <v>175</v>
      </c>
      <c r="E77" s="64"/>
      <c r="F77" s="64"/>
      <c r="G77" s="125"/>
      <c r="H77" s="86"/>
      <c r="I77" s="85"/>
      <c r="J77" s="85"/>
      <c r="K77" s="84"/>
      <c r="L77" s="206"/>
      <c r="M77" s="84"/>
      <c r="N77" s="86"/>
      <c r="O77" s="86"/>
      <c r="P77" s="87"/>
      <c r="Q77" s="19"/>
    </row>
    <row r="78" spans="1:17" s="3" customFormat="1" ht="87.75" customHeight="1">
      <c r="A78" s="215">
        <f>IF(ISBLANK(O78),"",COUNTA($O$69:O78))</f>
        <v>8</v>
      </c>
      <c r="B78" s="30"/>
      <c r="C78" s="30">
        <v>587211</v>
      </c>
      <c r="D78" s="55" t="s">
        <v>169</v>
      </c>
      <c r="E78" s="56" t="s">
        <v>66</v>
      </c>
      <c r="F78" s="65" t="s">
        <v>172</v>
      </c>
      <c r="G78" s="131" t="s">
        <v>170</v>
      </c>
      <c r="H78" s="89" t="s">
        <v>21</v>
      </c>
      <c r="I78" s="72">
        <v>2</v>
      </c>
      <c r="J78" s="72">
        <v>15</v>
      </c>
      <c r="K78" s="88">
        <v>1.2</v>
      </c>
      <c r="L78" s="207"/>
      <c r="M78" s="71">
        <f t="shared" si="0"/>
        <v>0</v>
      </c>
      <c r="N78" s="73">
        <f aca="true" t="shared" si="1" ref="N78:N86">K78*68</f>
        <v>81.6</v>
      </c>
      <c r="O78" s="73">
        <f aca="true" t="shared" si="2" ref="O78:O86">N78/I78</f>
        <v>40.8</v>
      </c>
      <c r="P78" s="74" t="s">
        <v>160</v>
      </c>
      <c r="Q78" s="18"/>
    </row>
    <row r="79" spans="1:17" s="3" customFormat="1" ht="87.75" customHeight="1">
      <c r="A79" s="215">
        <f>IF(ISBLANK(O79),"",COUNTA($O$69:O79))</f>
        <v>9</v>
      </c>
      <c r="B79" s="9"/>
      <c r="C79" s="9">
        <v>579388</v>
      </c>
      <c r="D79" s="57" t="s">
        <v>42</v>
      </c>
      <c r="E79" s="58" t="s">
        <v>27</v>
      </c>
      <c r="F79" s="61"/>
      <c r="G79" s="132" t="s">
        <v>87</v>
      </c>
      <c r="H79" s="75" t="s">
        <v>21</v>
      </c>
      <c r="I79" s="72">
        <v>2</v>
      </c>
      <c r="J79" s="72">
        <v>15</v>
      </c>
      <c r="K79" s="78">
        <v>1</v>
      </c>
      <c r="L79" s="204"/>
      <c r="M79" s="71">
        <f t="shared" si="0"/>
        <v>0</v>
      </c>
      <c r="N79" s="73">
        <f t="shared" si="1"/>
        <v>68</v>
      </c>
      <c r="O79" s="73">
        <f t="shared" si="2"/>
        <v>34</v>
      </c>
      <c r="P79" s="76" t="s">
        <v>131</v>
      </c>
      <c r="Q79" s="18"/>
    </row>
    <row r="80" spans="1:17" s="3" customFormat="1" ht="87.75" customHeight="1">
      <c r="A80" s="215">
        <f>IF(ISBLANK(O80),"",COUNTA($O$69:O80))</f>
        <v>10</v>
      </c>
      <c r="B80" s="9"/>
      <c r="C80" s="9">
        <v>587213</v>
      </c>
      <c r="D80" s="57" t="s">
        <v>67</v>
      </c>
      <c r="E80" s="58" t="s">
        <v>68</v>
      </c>
      <c r="F80" s="65" t="s">
        <v>172</v>
      </c>
      <c r="G80" s="128" t="s">
        <v>116</v>
      </c>
      <c r="H80" s="75" t="s">
        <v>21</v>
      </c>
      <c r="I80" s="72">
        <v>2</v>
      </c>
      <c r="J80" s="72">
        <v>15</v>
      </c>
      <c r="K80" s="78">
        <v>1</v>
      </c>
      <c r="L80" s="204"/>
      <c r="M80" s="71">
        <f t="shared" si="0"/>
        <v>0</v>
      </c>
      <c r="N80" s="73">
        <f t="shared" si="1"/>
        <v>68</v>
      </c>
      <c r="O80" s="73">
        <f t="shared" si="2"/>
        <v>34</v>
      </c>
      <c r="P80" s="76" t="s">
        <v>161</v>
      </c>
      <c r="Q80" s="18"/>
    </row>
    <row r="81" spans="1:17" s="3" customFormat="1" ht="89.25" customHeight="1">
      <c r="A81" s="215">
        <f>IF(ISBLANK(O81),"",COUNTA($O$69:O81))</f>
        <v>11</v>
      </c>
      <c r="B81" s="9"/>
      <c r="C81" s="9">
        <v>582270</v>
      </c>
      <c r="D81" s="57" t="s">
        <v>45</v>
      </c>
      <c r="E81" s="58" t="s">
        <v>46</v>
      </c>
      <c r="F81" s="61"/>
      <c r="G81" s="128" t="s">
        <v>88</v>
      </c>
      <c r="H81" s="75" t="s">
        <v>21</v>
      </c>
      <c r="I81" s="72">
        <v>2</v>
      </c>
      <c r="J81" s="72">
        <v>15</v>
      </c>
      <c r="K81" s="78">
        <v>1</v>
      </c>
      <c r="L81" s="204"/>
      <c r="M81" s="71">
        <f t="shared" si="0"/>
        <v>0</v>
      </c>
      <c r="N81" s="73">
        <f t="shared" si="1"/>
        <v>68</v>
      </c>
      <c r="O81" s="73">
        <f t="shared" si="2"/>
        <v>34</v>
      </c>
      <c r="P81" s="76" t="s">
        <v>132</v>
      </c>
      <c r="Q81" s="18"/>
    </row>
    <row r="82" spans="1:17" s="3" customFormat="1" ht="90" customHeight="1">
      <c r="A82" s="215">
        <f>IF(ISBLANK(O82),"",COUNTA($O$69:O82))</f>
        <v>12</v>
      </c>
      <c r="B82" s="9"/>
      <c r="C82" s="9">
        <v>579391</v>
      </c>
      <c r="D82" s="57" t="s">
        <v>28</v>
      </c>
      <c r="E82" s="58" t="s">
        <v>29</v>
      </c>
      <c r="F82" s="61"/>
      <c r="G82" s="128" t="s">
        <v>89</v>
      </c>
      <c r="H82" s="75" t="s">
        <v>21</v>
      </c>
      <c r="I82" s="72">
        <v>2</v>
      </c>
      <c r="J82" s="72">
        <v>15</v>
      </c>
      <c r="K82" s="78">
        <v>1.2</v>
      </c>
      <c r="L82" s="204"/>
      <c r="M82" s="71">
        <f t="shared" si="0"/>
        <v>0</v>
      </c>
      <c r="N82" s="73">
        <f t="shared" si="1"/>
        <v>81.6</v>
      </c>
      <c r="O82" s="73">
        <f t="shared" si="2"/>
        <v>40.8</v>
      </c>
      <c r="P82" s="76" t="s">
        <v>133</v>
      </c>
      <c r="Q82" s="18"/>
    </row>
    <row r="83" spans="1:17" s="3" customFormat="1" ht="86.25" customHeight="1">
      <c r="A83" s="215">
        <f>IF(ISBLANK(O83),"",COUNTA($O$69:O83))</f>
        <v>13</v>
      </c>
      <c r="B83" s="9"/>
      <c r="C83" s="9">
        <v>52707</v>
      </c>
      <c r="D83" s="57" t="s">
        <v>69</v>
      </c>
      <c r="E83" s="58" t="s">
        <v>70</v>
      </c>
      <c r="F83" s="61"/>
      <c r="G83" s="128" t="s">
        <v>117</v>
      </c>
      <c r="H83" s="75" t="s">
        <v>21</v>
      </c>
      <c r="I83" s="72">
        <v>2</v>
      </c>
      <c r="J83" s="72">
        <v>15</v>
      </c>
      <c r="K83" s="78">
        <v>0.9</v>
      </c>
      <c r="L83" s="204"/>
      <c r="M83" s="71">
        <f t="shared" si="0"/>
        <v>0</v>
      </c>
      <c r="N83" s="73">
        <f t="shared" si="1"/>
        <v>61.2</v>
      </c>
      <c r="O83" s="73">
        <f t="shared" si="2"/>
        <v>30.6</v>
      </c>
      <c r="P83" s="76" t="s">
        <v>155</v>
      </c>
      <c r="Q83" s="18"/>
    </row>
    <row r="84" spans="1:17" s="3" customFormat="1" ht="87.75" customHeight="1">
      <c r="A84" s="215">
        <f>IF(ISBLANK(O84),"",COUNTA($O$69:O84))</f>
        <v>14</v>
      </c>
      <c r="B84" s="9"/>
      <c r="C84" s="9">
        <v>582272</v>
      </c>
      <c r="D84" s="57" t="s">
        <v>44</v>
      </c>
      <c r="E84" s="58" t="s">
        <v>43</v>
      </c>
      <c r="F84" s="61"/>
      <c r="G84" s="128" t="s">
        <v>90</v>
      </c>
      <c r="H84" s="75" t="s">
        <v>21</v>
      </c>
      <c r="I84" s="72">
        <v>2</v>
      </c>
      <c r="J84" s="72">
        <v>15</v>
      </c>
      <c r="K84" s="78">
        <v>1.1</v>
      </c>
      <c r="L84" s="204"/>
      <c r="M84" s="71">
        <f>L84*K84</f>
        <v>0</v>
      </c>
      <c r="N84" s="73">
        <f t="shared" si="1"/>
        <v>74.80000000000001</v>
      </c>
      <c r="O84" s="73">
        <f t="shared" si="2"/>
        <v>37.400000000000006</v>
      </c>
      <c r="P84" s="76" t="s">
        <v>134</v>
      </c>
      <c r="Q84" s="18"/>
    </row>
    <row r="85" spans="1:17" s="4" customFormat="1" ht="89.25" customHeight="1">
      <c r="A85" s="215">
        <f>IF(ISBLANK(O85),"",COUNTA($O$69:O85))</f>
        <v>15</v>
      </c>
      <c r="B85" s="9"/>
      <c r="C85" s="9">
        <v>587215</v>
      </c>
      <c r="D85" s="57" t="s">
        <v>71</v>
      </c>
      <c r="E85" s="58" t="s">
        <v>72</v>
      </c>
      <c r="F85" s="65" t="s">
        <v>172</v>
      </c>
      <c r="G85" s="128" t="s">
        <v>245</v>
      </c>
      <c r="H85" s="75" t="s">
        <v>21</v>
      </c>
      <c r="I85" s="72">
        <v>2</v>
      </c>
      <c r="J85" s="72">
        <v>15</v>
      </c>
      <c r="K85" s="78">
        <v>1.3</v>
      </c>
      <c r="L85" s="204"/>
      <c r="M85" s="71">
        <f>L85*K85</f>
        <v>0</v>
      </c>
      <c r="N85" s="73">
        <f t="shared" si="1"/>
        <v>88.4</v>
      </c>
      <c r="O85" s="73">
        <f t="shared" si="2"/>
        <v>44.2</v>
      </c>
      <c r="P85" s="76" t="s">
        <v>162</v>
      </c>
      <c r="Q85" s="19"/>
    </row>
    <row r="86" spans="1:17" s="3" customFormat="1" ht="90" customHeight="1" thickBot="1">
      <c r="A86" s="215">
        <f>IF(ISBLANK(O86),"",COUNTA($O$69:O86))</f>
        <v>16</v>
      </c>
      <c r="B86" s="9"/>
      <c r="C86" s="9">
        <v>579392</v>
      </c>
      <c r="D86" s="57" t="s">
        <v>30</v>
      </c>
      <c r="E86" s="58" t="s">
        <v>31</v>
      </c>
      <c r="F86" s="61"/>
      <c r="G86" s="132" t="s">
        <v>91</v>
      </c>
      <c r="H86" s="75" t="s">
        <v>21</v>
      </c>
      <c r="I86" s="72">
        <v>2</v>
      </c>
      <c r="J86" s="72">
        <v>15</v>
      </c>
      <c r="K86" s="78">
        <v>1</v>
      </c>
      <c r="L86" s="204"/>
      <c r="M86" s="71">
        <f>L86*K86</f>
        <v>0</v>
      </c>
      <c r="N86" s="73">
        <f t="shared" si="1"/>
        <v>68</v>
      </c>
      <c r="O86" s="73">
        <f t="shared" si="2"/>
        <v>34</v>
      </c>
      <c r="P86" s="76" t="s">
        <v>135</v>
      </c>
      <c r="Q86" s="18"/>
    </row>
    <row r="87" spans="1:17" s="3" customFormat="1" ht="16.5" thickBot="1">
      <c r="A87" s="105">
        <f>IF(ISBLANK(O87),"",COUNTA($O$69:O87))</f>
      </c>
      <c r="B87" s="21"/>
      <c r="C87" s="21"/>
      <c r="D87" s="103" t="s">
        <v>176</v>
      </c>
      <c r="E87" s="66"/>
      <c r="F87" s="66"/>
      <c r="G87" s="126"/>
      <c r="H87" s="90"/>
      <c r="I87" s="91"/>
      <c r="J87" s="35">
        <f>I87*H87</f>
        <v>0</v>
      </c>
      <c r="K87" s="50"/>
      <c r="L87" s="206"/>
      <c r="M87" s="84"/>
      <c r="N87" s="86"/>
      <c r="O87" s="86"/>
      <c r="P87" s="87"/>
      <c r="Q87" s="18"/>
    </row>
    <row r="88" spans="1:17" s="3" customFormat="1" ht="90" customHeight="1">
      <c r="A88" s="215">
        <f>IF(ISBLANK(O88),"",COUNTA($O$69:O88))</f>
        <v>17</v>
      </c>
      <c r="B88" s="15"/>
      <c r="C88" s="15">
        <v>579405</v>
      </c>
      <c r="D88" s="55" t="s">
        <v>36</v>
      </c>
      <c r="E88" s="56" t="s">
        <v>37</v>
      </c>
      <c r="F88" s="59" t="s">
        <v>174</v>
      </c>
      <c r="G88" s="131" t="s">
        <v>101</v>
      </c>
      <c r="H88" s="69" t="s">
        <v>21</v>
      </c>
      <c r="I88" s="70">
        <v>2</v>
      </c>
      <c r="J88" s="70">
        <v>15</v>
      </c>
      <c r="K88" s="88">
        <v>2</v>
      </c>
      <c r="L88" s="207"/>
      <c r="M88" s="71">
        <f>L88*K88</f>
        <v>0</v>
      </c>
      <c r="N88" s="73">
        <f>K88*68</f>
        <v>136</v>
      </c>
      <c r="O88" s="73">
        <f>N88/I88</f>
        <v>68</v>
      </c>
      <c r="P88" s="74" t="s">
        <v>136</v>
      </c>
      <c r="Q88" s="18"/>
    </row>
    <row r="89" spans="1:17" s="3" customFormat="1" ht="90" customHeight="1" thickBot="1">
      <c r="A89" s="215">
        <f>IF(ISBLANK(O89),"",COUNTA($O$69:O89))</f>
        <v>18</v>
      </c>
      <c r="B89" s="9"/>
      <c r="C89" s="9">
        <v>566603</v>
      </c>
      <c r="D89" s="57" t="s">
        <v>17</v>
      </c>
      <c r="E89" s="58" t="s">
        <v>16</v>
      </c>
      <c r="F89" s="59" t="s">
        <v>174</v>
      </c>
      <c r="G89" s="128" t="s">
        <v>102</v>
      </c>
      <c r="H89" s="75" t="s">
        <v>21</v>
      </c>
      <c r="I89" s="70">
        <v>2</v>
      </c>
      <c r="J89" s="70">
        <v>15</v>
      </c>
      <c r="K89" s="78">
        <v>2</v>
      </c>
      <c r="L89" s="204"/>
      <c r="M89" s="71">
        <f>L89*K89</f>
        <v>0</v>
      </c>
      <c r="N89" s="73">
        <f>K89*68</f>
        <v>136</v>
      </c>
      <c r="O89" s="73">
        <f>N89/I89</f>
        <v>68</v>
      </c>
      <c r="P89" s="76" t="s">
        <v>137</v>
      </c>
      <c r="Q89" s="18"/>
    </row>
    <row r="90" spans="1:17" s="3" customFormat="1" ht="16.5" thickBot="1">
      <c r="A90" s="105">
        <f>IF(ISBLANK(O90),"",COUNTA($O$69:O90))</f>
      </c>
      <c r="B90" s="21"/>
      <c r="C90" s="21"/>
      <c r="D90" s="103" t="s">
        <v>202</v>
      </c>
      <c r="E90" s="66"/>
      <c r="F90" s="66"/>
      <c r="G90" s="126"/>
      <c r="H90" s="90"/>
      <c r="I90" s="91"/>
      <c r="J90" s="35">
        <f>I90*H90</f>
        <v>0</v>
      </c>
      <c r="K90" s="50"/>
      <c r="L90" s="206"/>
      <c r="M90" s="84"/>
      <c r="N90" s="86"/>
      <c r="O90" s="86"/>
      <c r="P90" s="87"/>
      <c r="Q90" s="18"/>
    </row>
    <row r="91" spans="1:17" s="3" customFormat="1" ht="90" customHeight="1" thickBot="1">
      <c r="A91" s="215">
        <f>IF(ISBLANK(O91),"",COUNTA($O$69:O91))</f>
        <v>19</v>
      </c>
      <c r="B91" s="9"/>
      <c r="C91" s="9">
        <v>584202</v>
      </c>
      <c r="D91" s="57" t="s">
        <v>53</v>
      </c>
      <c r="E91" s="58" t="s">
        <v>177</v>
      </c>
      <c r="F91" s="59" t="s">
        <v>174</v>
      </c>
      <c r="G91" s="128" t="s">
        <v>114</v>
      </c>
      <c r="H91" s="93" t="s">
        <v>21</v>
      </c>
      <c r="I91" s="92">
        <v>2</v>
      </c>
      <c r="J91" s="92">
        <v>15</v>
      </c>
      <c r="K91" s="78">
        <v>1.7</v>
      </c>
      <c r="L91" s="204"/>
      <c r="M91" s="71">
        <f>L91*K91</f>
        <v>0</v>
      </c>
      <c r="N91" s="73">
        <f>K91*68</f>
        <v>115.6</v>
      </c>
      <c r="O91" s="73">
        <f>N91/I91</f>
        <v>57.8</v>
      </c>
      <c r="P91" s="76" t="s">
        <v>154</v>
      </c>
      <c r="Q91" s="18"/>
    </row>
    <row r="92" spans="1:16" ht="15.75" thickBot="1">
      <c r="A92" s="105">
        <f>IF(ISBLANK(O92),"",COUNTA($O$69:O92))</f>
      </c>
      <c r="B92" s="33"/>
      <c r="C92" s="33"/>
      <c r="D92" s="103" t="s">
        <v>178</v>
      </c>
      <c r="E92" s="34"/>
      <c r="F92" s="34"/>
      <c r="G92" s="127"/>
      <c r="H92" s="25"/>
      <c r="I92" s="35"/>
      <c r="J92" s="35">
        <f>I92*H92</f>
        <v>0</v>
      </c>
      <c r="K92" s="50"/>
      <c r="L92" s="206"/>
      <c r="M92" s="84"/>
      <c r="N92" s="86"/>
      <c r="O92" s="86"/>
      <c r="P92" s="94"/>
    </row>
    <row r="93" spans="1:17" s="3" customFormat="1" ht="83.25" customHeight="1">
      <c r="A93" s="215">
        <f>IF(ISBLANK(O93),"",COUNTA($O$69:O93))</f>
        <v>20</v>
      </c>
      <c r="B93" s="9"/>
      <c r="C93" s="9">
        <v>587216</v>
      </c>
      <c r="D93" s="57" t="s">
        <v>77</v>
      </c>
      <c r="E93" s="58" t="s">
        <v>78</v>
      </c>
      <c r="F93" s="59" t="s">
        <v>174</v>
      </c>
      <c r="G93" s="128" t="s">
        <v>118</v>
      </c>
      <c r="H93" s="75" t="s">
        <v>21</v>
      </c>
      <c r="I93" s="70">
        <v>2</v>
      </c>
      <c r="J93" s="70">
        <v>15</v>
      </c>
      <c r="K93" s="78">
        <v>0.9</v>
      </c>
      <c r="L93" s="204"/>
      <c r="M93" s="71">
        <f>L93*K93</f>
        <v>0</v>
      </c>
      <c r="N93" s="73">
        <f>K93*68</f>
        <v>61.2</v>
      </c>
      <c r="O93" s="73">
        <f>N93/I93</f>
        <v>30.6</v>
      </c>
      <c r="P93" s="76" t="s">
        <v>163</v>
      </c>
      <c r="Q93" s="18"/>
    </row>
    <row r="94" spans="1:17" s="3" customFormat="1" ht="90" customHeight="1">
      <c r="A94" s="215">
        <f>IF(ISBLANK(O94),"",COUNTA($O$69:O94))</f>
        <v>21</v>
      </c>
      <c r="B94" s="9"/>
      <c r="C94" s="9">
        <v>587217</v>
      </c>
      <c r="D94" s="57" t="s">
        <v>79</v>
      </c>
      <c r="E94" s="58" t="s">
        <v>80</v>
      </c>
      <c r="F94" s="61"/>
      <c r="G94" s="128" t="s">
        <v>119</v>
      </c>
      <c r="H94" s="75" t="s">
        <v>21</v>
      </c>
      <c r="I94" s="70">
        <v>2</v>
      </c>
      <c r="J94" s="70">
        <v>15</v>
      </c>
      <c r="K94" s="78">
        <v>0.9</v>
      </c>
      <c r="L94" s="204"/>
      <c r="M94" s="71">
        <f>L94*K94</f>
        <v>0</v>
      </c>
      <c r="N94" s="73">
        <f>K94*68</f>
        <v>61.2</v>
      </c>
      <c r="O94" s="73">
        <f>N94/I94</f>
        <v>30.6</v>
      </c>
      <c r="P94" s="76" t="s">
        <v>164</v>
      </c>
      <c r="Q94" s="18"/>
    </row>
    <row r="95" spans="1:17" s="3" customFormat="1" ht="90" customHeight="1">
      <c r="A95" s="215">
        <f>IF(ISBLANK(O95),"",COUNTA($O$69:O95))</f>
        <v>22</v>
      </c>
      <c r="B95" s="9"/>
      <c r="C95" s="9">
        <v>584187</v>
      </c>
      <c r="D95" s="57" t="s">
        <v>61</v>
      </c>
      <c r="E95" s="58" t="s">
        <v>52</v>
      </c>
      <c r="F95" s="61"/>
      <c r="G95" s="128" t="s">
        <v>96</v>
      </c>
      <c r="H95" s="75" t="s">
        <v>21</v>
      </c>
      <c r="I95" s="70">
        <v>2</v>
      </c>
      <c r="J95" s="70">
        <v>15</v>
      </c>
      <c r="K95" s="78">
        <v>0.9</v>
      </c>
      <c r="L95" s="204"/>
      <c r="M95" s="71">
        <f>L95*K95</f>
        <v>0</v>
      </c>
      <c r="N95" s="73">
        <f>K95*68</f>
        <v>61.2</v>
      </c>
      <c r="O95" s="73">
        <f>N95/I95</f>
        <v>30.6</v>
      </c>
      <c r="P95" s="76" t="s">
        <v>139</v>
      </c>
      <c r="Q95" s="18"/>
    </row>
    <row r="96" spans="1:17" s="3" customFormat="1" ht="90" customHeight="1">
      <c r="A96" s="215">
        <f>IF(ISBLANK(O96),"",COUNTA($O$69:O96))</f>
        <v>23</v>
      </c>
      <c r="B96" s="9"/>
      <c r="C96" s="9">
        <v>579401</v>
      </c>
      <c r="D96" s="57" t="s">
        <v>33</v>
      </c>
      <c r="E96" s="58" t="s">
        <v>32</v>
      </c>
      <c r="F96" s="59" t="s">
        <v>174</v>
      </c>
      <c r="G96" s="128" t="s">
        <v>97</v>
      </c>
      <c r="H96" s="75" t="s">
        <v>21</v>
      </c>
      <c r="I96" s="70">
        <v>2</v>
      </c>
      <c r="J96" s="70">
        <v>15</v>
      </c>
      <c r="K96" s="78">
        <v>0.9</v>
      </c>
      <c r="L96" s="204"/>
      <c r="M96" s="71">
        <f>L96*K96</f>
        <v>0</v>
      </c>
      <c r="N96" s="73">
        <f>K96*68</f>
        <v>61.2</v>
      </c>
      <c r="O96" s="73">
        <f>N96/I96</f>
        <v>30.6</v>
      </c>
      <c r="P96" s="76" t="s">
        <v>140</v>
      </c>
      <c r="Q96" s="18"/>
    </row>
    <row r="97" spans="1:17" s="3" customFormat="1" ht="90" customHeight="1" thickBot="1">
      <c r="A97" s="215">
        <f>IF(ISBLANK(O97),"",COUNTA($O$69:O97))</f>
        <v>24</v>
      </c>
      <c r="B97" s="9"/>
      <c r="C97" s="9">
        <v>576491</v>
      </c>
      <c r="D97" s="57" t="s">
        <v>23</v>
      </c>
      <c r="E97" s="58" t="s">
        <v>22</v>
      </c>
      <c r="F97" s="61"/>
      <c r="G97" s="128" t="s">
        <v>98</v>
      </c>
      <c r="H97" s="75" t="s">
        <v>21</v>
      </c>
      <c r="I97" s="70">
        <v>2</v>
      </c>
      <c r="J97" s="70">
        <v>15</v>
      </c>
      <c r="K97" s="78">
        <v>0.8</v>
      </c>
      <c r="L97" s="204"/>
      <c r="M97" s="71">
        <f>L97*K97</f>
        <v>0</v>
      </c>
      <c r="N97" s="73">
        <f>K97*68</f>
        <v>54.400000000000006</v>
      </c>
      <c r="O97" s="73">
        <f>N97/I97</f>
        <v>27.200000000000003</v>
      </c>
      <c r="P97" s="76" t="s">
        <v>141</v>
      </c>
      <c r="Q97" s="18"/>
    </row>
    <row r="98" spans="1:17" s="3" customFormat="1" ht="16.5" thickBot="1">
      <c r="A98" s="105">
        <f>IF(ISBLANK(O98),"",COUNTA($O$69:O98))</f>
      </c>
      <c r="B98" s="21"/>
      <c r="C98" s="21"/>
      <c r="D98" s="103" t="s">
        <v>180</v>
      </c>
      <c r="E98" s="34"/>
      <c r="F98" s="34"/>
      <c r="G98" s="133"/>
      <c r="H98" s="25"/>
      <c r="I98" s="35"/>
      <c r="J98" s="35">
        <f>I98*H98</f>
        <v>0</v>
      </c>
      <c r="K98" s="50"/>
      <c r="L98" s="206"/>
      <c r="M98" s="84"/>
      <c r="N98" s="86"/>
      <c r="O98" s="86"/>
      <c r="P98" s="87"/>
      <c r="Q98" s="18"/>
    </row>
    <row r="99" spans="1:17" s="2" customFormat="1" ht="90.75" customHeight="1">
      <c r="A99" s="215">
        <f>IF(ISBLANK(O99),"",COUNTA($O$69:O99))</f>
        <v>25</v>
      </c>
      <c r="B99" s="9"/>
      <c r="C99" s="9">
        <v>31894</v>
      </c>
      <c r="D99" s="57" t="s">
        <v>64</v>
      </c>
      <c r="E99" s="58" t="s">
        <v>65</v>
      </c>
      <c r="F99" s="59" t="s">
        <v>174</v>
      </c>
      <c r="G99" s="128" t="s">
        <v>120</v>
      </c>
      <c r="H99" s="75" t="s">
        <v>21</v>
      </c>
      <c r="I99" s="79">
        <v>2</v>
      </c>
      <c r="J99" s="79">
        <v>15</v>
      </c>
      <c r="K99" s="78">
        <v>1.6</v>
      </c>
      <c r="L99" s="204"/>
      <c r="M99" s="71">
        <f>L99*K99</f>
        <v>0</v>
      </c>
      <c r="N99" s="73">
        <f>K99*68</f>
        <v>108.80000000000001</v>
      </c>
      <c r="O99" s="73">
        <f>N99/I99</f>
        <v>54.400000000000006</v>
      </c>
      <c r="P99" s="76" t="s">
        <v>156</v>
      </c>
      <c r="Q99" s="17"/>
    </row>
    <row r="100" spans="1:17" s="2" customFormat="1" ht="90.75" customHeight="1" thickBot="1">
      <c r="A100" s="215">
        <f>IF(ISBLANK(O100),"",COUNTA($O$69:O100))</f>
        <v>26</v>
      </c>
      <c r="B100" s="9"/>
      <c r="C100" s="9">
        <v>25914</v>
      </c>
      <c r="D100" s="57" t="s">
        <v>0</v>
      </c>
      <c r="E100" s="58" t="s">
        <v>1</v>
      </c>
      <c r="F100" s="59" t="s">
        <v>174</v>
      </c>
      <c r="G100" s="128" t="s">
        <v>104</v>
      </c>
      <c r="H100" s="75" t="s">
        <v>21</v>
      </c>
      <c r="I100" s="79">
        <v>2</v>
      </c>
      <c r="J100" s="79">
        <v>15</v>
      </c>
      <c r="K100" s="78">
        <v>1.2</v>
      </c>
      <c r="L100" s="204"/>
      <c r="M100" s="71">
        <f>L100*K100</f>
        <v>0</v>
      </c>
      <c r="N100" s="73">
        <f>K100*68</f>
        <v>81.6</v>
      </c>
      <c r="O100" s="73">
        <f>N100/I100</f>
        <v>40.8</v>
      </c>
      <c r="P100" s="76" t="s">
        <v>142</v>
      </c>
      <c r="Q100" s="17"/>
    </row>
    <row r="101" spans="1:17" s="3" customFormat="1" ht="16.5" thickBot="1">
      <c r="A101" s="105">
        <f>IF(ISBLANK(O101),"",COUNTA($O$69:O101))</f>
      </c>
      <c r="B101" s="21"/>
      <c r="C101" s="21"/>
      <c r="D101" s="103" t="s">
        <v>179</v>
      </c>
      <c r="E101" s="34"/>
      <c r="F101" s="34"/>
      <c r="G101" s="124"/>
      <c r="H101" s="25"/>
      <c r="I101" s="35"/>
      <c r="J101" s="35">
        <f>I101*H101</f>
        <v>0</v>
      </c>
      <c r="K101" s="50"/>
      <c r="L101" s="206"/>
      <c r="M101" s="84"/>
      <c r="N101" s="86"/>
      <c r="O101" s="86"/>
      <c r="P101" s="87"/>
      <c r="Q101" s="18"/>
    </row>
    <row r="102" spans="1:17" s="3" customFormat="1" ht="88.5" customHeight="1">
      <c r="A102" s="215">
        <f>IF(ISBLANK(O102),"",COUNTA($O$69:O102))</f>
        <v>27</v>
      </c>
      <c r="B102" s="9"/>
      <c r="C102" s="9">
        <v>584206</v>
      </c>
      <c r="D102" s="57" t="s">
        <v>55</v>
      </c>
      <c r="E102" s="58" t="s">
        <v>56</v>
      </c>
      <c r="F102" s="61"/>
      <c r="G102" s="128" t="s">
        <v>105</v>
      </c>
      <c r="H102" s="75" t="s">
        <v>20</v>
      </c>
      <c r="I102" s="70">
        <v>2</v>
      </c>
      <c r="J102" s="70">
        <v>15</v>
      </c>
      <c r="K102" s="78">
        <v>1.5</v>
      </c>
      <c r="L102" s="204"/>
      <c r="M102" s="71">
        <f aca="true" t="shared" si="3" ref="M102:M114">L102*K102</f>
        <v>0</v>
      </c>
      <c r="N102" s="73">
        <f aca="true" t="shared" si="4" ref="N102:N114">K102*68</f>
        <v>102</v>
      </c>
      <c r="O102" s="73">
        <f aca="true" t="shared" si="5" ref="O102:O114">N102/I102</f>
        <v>51</v>
      </c>
      <c r="P102" s="76" t="s">
        <v>143</v>
      </c>
      <c r="Q102" s="18"/>
    </row>
    <row r="103" spans="1:17" s="3" customFormat="1" ht="90" customHeight="1">
      <c r="A103" s="215">
        <f>IF(ISBLANK(O103),"",COUNTA($O$69:O103))</f>
        <v>28</v>
      </c>
      <c r="B103" s="9"/>
      <c r="C103" s="9">
        <v>52710</v>
      </c>
      <c r="D103" s="57" t="s">
        <v>15</v>
      </c>
      <c r="E103" s="58" t="s">
        <v>9</v>
      </c>
      <c r="F103" s="61"/>
      <c r="G103" s="128" t="s">
        <v>106</v>
      </c>
      <c r="H103" s="75" t="s">
        <v>21</v>
      </c>
      <c r="I103" s="70">
        <v>2</v>
      </c>
      <c r="J103" s="70">
        <v>15</v>
      </c>
      <c r="K103" s="78">
        <v>1.1</v>
      </c>
      <c r="L103" s="204"/>
      <c r="M103" s="71">
        <f t="shared" si="3"/>
        <v>0</v>
      </c>
      <c r="N103" s="73">
        <f t="shared" si="4"/>
        <v>74.80000000000001</v>
      </c>
      <c r="O103" s="73">
        <f t="shared" si="5"/>
        <v>37.400000000000006</v>
      </c>
      <c r="P103" s="76" t="s">
        <v>144</v>
      </c>
      <c r="Q103" s="18"/>
    </row>
    <row r="104" spans="1:17" s="3" customFormat="1" ht="90" customHeight="1">
      <c r="A104" s="215">
        <f>IF(ISBLANK(O104),"",COUNTA($O$69:O104))</f>
        <v>29</v>
      </c>
      <c r="B104" s="9"/>
      <c r="C104" s="9">
        <v>579417</v>
      </c>
      <c r="D104" s="57" t="s">
        <v>39</v>
      </c>
      <c r="E104" s="58" t="s">
        <v>38</v>
      </c>
      <c r="F104" s="61"/>
      <c r="G104" s="128" t="s">
        <v>107</v>
      </c>
      <c r="H104" s="75" t="s">
        <v>20</v>
      </c>
      <c r="I104" s="70">
        <v>2</v>
      </c>
      <c r="J104" s="70">
        <v>15</v>
      </c>
      <c r="K104" s="78">
        <v>1.2</v>
      </c>
      <c r="L104" s="204"/>
      <c r="M104" s="71">
        <f t="shared" si="3"/>
        <v>0</v>
      </c>
      <c r="N104" s="73">
        <f t="shared" si="4"/>
        <v>81.6</v>
      </c>
      <c r="O104" s="73">
        <f t="shared" si="5"/>
        <v>40.8</v>
      </c>
      <c r="P104" s="76" t="s">
        <v>145</v>
      </c>
      <c r="Q104" s="18"/>
    </row>
    <row r="105" spans="1:17" s="3" customFormat="1" ht="90" customHeight="1">
      <c r="A105" s="215">
        <f>IF(ISBLANK(O105),"",COUNTA($O$69:O105))</f>
        <v>30</v>
      </c>
      <c r="B105" s="9"/>
      <c r="C105" s="9">
        <v>566604</v>
      </c>
      <c r="D105" s="57" t="s">
        <v>19</v>
      </c>
      <c r="E105" s="58" t="s">
        <v>18</v>
      </c>
      <c r="F105" s="61"/>
      <c r="G105" s="128" t="s">
        <v>108</v>
      </c>
      <c r="H105" s="75" t="s">
        <v>21</v>
      </c>
      <c r="I105" s="70">
        <v>2</v>
      </c>
      <c r="J105" s="70">
        <v>15</v>
      </c>
      <c r="K105" s="78">
        <v>1.5</v>
      </c>
      <c r="L105" s="204"/>
      <c r="M105" s="71">
        <f t="shared" si="3"/>
        <v>0</v>
      </c>
      <c r="N105" s="73">
        <f t="shared" si="4"/>
        <v>102</v>
      </c>
      <c r="O105" s="73">
        <f t="shared" si="5"/>
        <v>51</v>
      </c>
      <c r="P105" s="76" t="s">
        <v>146</v>
      </c>
      <c r="Q105" s="18"/>
    </row>
    <row r="106" spans="1:17" s="3" customFormat="1" ht="88.5" customHeight="1">
      <c r="A106" s="215">
        <f>IF(ISBLANK(O106),"",COUNTA($O$69:O106))</f>
        <v>31</v>
      </c>
      <c r="B106" s="9"/>
      <c r="C106" s="9">
        <v>576497</v>
      </c>
      <c r="D106" s="57" t="s">
        <v>63</v>
      </c>
      <c r="E106" s="58" t="s">
        <v>62</v>
      </c>
      <c r="F106" s="61"/>
      <c r="G106" s="128" t="s">
        <v>121</v>
      </c>
      <c r="H106" s="75" t="s">
        <v>20</v>
      </c>
      <c r="I106" s="70">
        <v>2</v>
      </c>
      <c r="J106" s="70">
        <v>15</v>
      </c>
      <c r="K106" s="78">
        <v>1</v>
      </c>
      <c r="L106" s="204"/>
      <c r="M106" s="71">
        <f t="shared" si="3"/>
        <v>0</v>
      </c>
      <c r="N106" s="73">
        <f t="shared" si="4"/>
        <v>68</v>
      </c>
      <c r="O106" s="73">
        <f t="shared" si="5"/>
        <v>34</v>
      </c>
      <c r="P106" s="76" t="s">
        <v>157</v>
      </c>
      <c r="Q106" s="18"/>
    </row>
    <row r="107" spans="1:17" s="3" customFormat="1" ht="90" customHeight="1">
      <c r="A107" s="215">
        <f>IF(ISBLANK(O107),"",COUNTA($O$69:O107))</f>
        <v>32</v>
      </c>
      <c r="B107" s="9"/>
      <c r="C107" s="9">
        <v>582286</v>
      </c>
      <c r="D107" s="57" t="s">
        <v>49</v>
      </c>
      <c r="E107" s="58" t="s">
        <v>48</v>
      </c>
      <c r="F107" s="61"/>
      <c r="G107" s="128" t="s">
        <v>109</v>
      </c>
      <c r="H107" s="75" t="s">
        <v>20</v>
      </c>
      <c r="I107" s="70">
        <v>2</v>
      </c>
      <c r="J107" s="70">
        <v>15</v>
      </c>
      <c r="K107" s="78">
        <v>1.1</v>
      </c>
      <c r="L107" s="204"/>
      <c r="M107" s="71">
        <f t="shared" si="3"/>
        <v>0</v>
      </c>
      <c r="N107" s="73">
        <f t="shared" si="4"/>
        <v>74.80000000000001</v>
      </c>
      <c r="O107" s="73">
        <f t="shared" si="5"/>
        <v>37.400000000000006</v>
      </c>
      <c r="P107" s="76" t="s">
        <v>147</v>
      </c>
      <c r="Q107" s="18"/>
    </row>
    <row r="108" spans="1:17" s="3" customFormat="1" ht="90" customHeight="1">
      <c r="A108" s="215">
        <f>IF(ISBLANK(O108),"",COUNTA($O$69:O108))</f>
        <v>33</v>
      </c>
      <c r="B108" s="9"/>
      <c r="C108" s="9">
        <v>587221</v>
      </c>
      <c r="D108" s="57" t="s">
        <v>83</v>
      </c>
      <c r="E108" s="58" t="s">
        <v>84</v>
      </c>
      <c r="F108" s="65" t="s">
        <v>172</v>
      </c>
      <c r="G108" s="128" t="s">
        <v>122</v>
      </c>
      <c r="H108" s="75" t="s">
        <v>20</v>
      </c>
      <c r="I108" s="70">
        <v>2</v>
      </c>
      <c r="J108" s="70">
        <v>15</v>
      </c>
      <c r="K108" s="78">
        <v>1.3</v>
      </c>
      <c r="L108" s="204"/>
      <c r="M108" s="71">
        <f t="shared" si="3"/>
        <v>0</v>
      </c>
      <c r="N108" s="73">
        <f t="shared" si="4"/>
        <v>88.4</v>
      </c>
      <c r="O108" s="73">
        <f t="shared" si="5"/>
        <v>44.2</v>
      </c>
      <c r="P108" s="76" t="s">
        <v>165</v>
      </c>
      <c r="Q108" s="18"/>
    </row>
    <row r="109" spans="1:17" s="3" customFormat="1" ht="88.5" customHeight="1">
      <c r="A109" s="215">
        <f>IF(ISBLANK(O109),"",COUNTA($O$69:O109))</f>
        <v>34</v>
      </c>
      <c r="B109" s="9"/>
      <c r="C109" s="9">
        <v>576498</v>
      </c>
      <c r="D109" s="57" t="s">
        <v>26</v>
      </c>
      <c r="E109" s="58" t="s">
        <v>25</v>
      </c>
      <c r="F109" s="61"/>
      <c r="G109" s="128" t="s">
        <v>110</v>
      </c>
      <c r="H109" s="75" t="s">
        <v>20</v>
      </c>
      <c r="I109" s="70">
        <v>2</v>
      </c>
      <c r="J109" s="70">
        <v>15</v>
      </c>
      <c r="K109" s="78">
        <v>1.1</v>
      </c>
      <c r="L109" s="204"/>
      <c r="M109" s="71">
        <f t="shared" si="3"/>
        <v>0</v>
      </c>
      <c r="N109" s="73">
        <f t="shared" si="4"/>
        <v>74.80000000000001</v>
      </c>
      <c r="O109" s="73">
        <f t="shared" si="5"/>
        <v>37.400000000000006</v>
      </c>
      <c r="P109" s="76" t="s">
        <v>148</v>
      </c>
      <c r="Q109" s="18"/>
    </row>
    <row r="110" spans="1:17" s="3" customFormat="1" ht="90" customHeight="1">
      <c r="A110" s="215">
        <f>IF(ISBLANK(O110),"",COUNTA($O$69:O110))</f>
        <v>35</v>
      </c>
      <c r="B110" s="9"/>
      <c r="C110" s="9">
        <v>587222</v>
      </c>
      <c r="D110" s="57" t="s">
        <v>86</v>
      </c>
      <c r="E110" s="58" t="s">
        <v>85</v>
      </c>
      <c r="F110" s="65" t="s">
        <v>172</v>
      </c>
      <c r="G110" s="128" t="s">
        <v>123</v>
      </c>
      <c r="H110" s="75" t="s">
        <v>21</v>
      </c>
      <c r="I110" s="70">
        <v>2</v>
      </c>
      <c r="J110" s="70">
        <v>15</v>
      </c>
      <c r="K110" s="78">
        <v>1.3</v>
      </c>
      <c r="L110" s="204"/>
      <c r="M110" s="71">
        <f t="shared" si="3"/>
        <v>0</v>
      </c>
      <c r="N110" s="73">
        <f t="shared" si="4"/>
        <v>88.4</v>
      </c>
      <c r="O110" s="73">
        <f t="shared" si="5"/>
        <v>44.2</v>
      </c>
      <c r="P110" s="76" t="s">
        <v>166</v>
      </c>
      <c r="Q110" s="18"/>
    </row>
    <row r="111" spans="1:17" s="3" customFormat="1" ht="88.5" customHeight="1">
      <c r="A111" s="215">
        <f>IF(ISBLANK(O111),"",COUNTA($O$69:O111))</f>
        <v>36</v>
      </c>
      <c r="B111" s="9"/>
      <c r="C111" s="9">
        <v>584210</v>
      </c>
      <c r="D111" s="57" t="s">
        <v>57</v>
      </c>
      <c r="E111" s="58" t="s">
        <v>58</v>
      </c>
      <c r="F111" s="61"/>
      <c r="G111" s="128" t="s">
        <v>111</v>
      </c>
      <c r="H111" s="75" t="s">
        <v>20</v>
      </c>
      <c r="I111" s="70">
        <v>2</v>
      </c>
      <c r="J111" s="70">
        <v>15</v>
      </c>
      <c r="K111" s="78">
        <v>1.4</v>
      </c>
      <c r="L111" s="204"/>
      <c r="M111" s="71">
        <f t="shared" si="3"/>
        <v>0</v>
      </c>
      <c r="N111" s="73">
        <f t="shared" si="4"/>
        <v>95.19999999999999</v>
      </c>
      <c r="O111" s="73">
        <f t="shared" si="5"/>
        <v>47.599999999999994</v>
      </c>
      <c r="P111" s="76" t="s">
        <v>149</v>
      </c>
      <c r="Q111" s="18"/>
    </row>
    <row r="112" spans="1:17" s="3" customFormat="1" ht="88.5" customHeight="1">
      <c r="A112" s="215">
        <f>IF(ISBLANK(O112),"",COUNTA($O$69:O112))</f>
        <v>37</v>
      </c>
      <c r="B112" s="9"/>
      <c r="C112" s="9">
        <v>579419</v>
      </c>
      <c r="D112" s="57" t="s">
        <v>40</v>
      </c>
      <c r="E112" s="58" t="s">
        <v>41</v>
      </c>
      <c r="F112" s="61"/>
      <c r="G112" s="128" t="s">
        <v>112</v>
      </c>
      <c r="H112" s="75" t="s">
        <v>20</v>
      </c>
      <c r="I112" s="70">
        <v>2</v>
      </c>
      <c r="J112" s="70">
        <v>15</v>
      </c>
      <c r="K112" s="78">
        <v>1.1</v>
      </c>
      <c r="L112" s="204"/>
      <c r="M112" s="71">
        <f t="shared" si="3"/>
        <v>0</v>
      </c>
      <c r="N112" s="73">
        <f t="shared" si="4"/>
        <v>74.80000000000001</v>
      </c>
      <c r="O112" s="73">
        <f t="shared" si="5"/>
        <v>37.400000000000006</v>
      </c>
      <c r="P112" s="76" t="s">
        <v>150</v>
      </c>
      <c r="Q112" s="18"/>
    </row>
    <row r="113" spans="1:17" s="3" customFormat="1" ht="88.5" customHeight="1">
      <c r="A113" s="215">
        <f>IF(ISBLANK(O113),"",COUNTA($O$69:O113))</f>
        <v>38</v>
      </c>
      <c r="B113" s="9"/>
      <c r="C113" s="9">
        <v>584212</v>
      </c>
      <c r="D113" s="57" t="s">
        <v>54</v>
      </c>
      <c r="E113" s="58" t="s">
        <v>24</v>
      </c>
      <c r="F113" s="61"/>
      <c r="G113" s="128" t="s">
        <v>113</v>
      </c>
      <c r="H113" s="75" t="s">
        <v>20</v>
      </c>
      <c r="I113" s="70">
        <v>2</v>
      </c>
      <c r="J113" s="70">
        <v>15</v>
      </c>
      <c r="K113" s="78">
        <v>1.4</v>
      </c>
      <c r="L113" s="204"/>
      <c r="M113" s="71">
        <f t="shared" si="3"/>
        <v>0</v>
      </c>
      <c r="N113" s="73">
        <f t="shared" si="4"/>
        <v>95.19999999999999</v>
      </c>
      <c r="O113" s="73">
        <f t="shared" si="5"/>
        <v>47.599999999999994</v>
      </c>
      <c r="P113" s="76" t="s">
        <v>151</v>
      </c>
      <c r="Q113" s="18"/>
    </row>
    <row r="114" spans="1:17" s="3" customFormat="1" ht="90" customHeight="1" thickBot="1">
      <c r="A114" s="215">
        <f>IF(ISBLANK(O114),"",COUNTA($O$69:O114))</f>
        <v>39</v>
      </c>
      <c r="B114" s="28"/>
      <c r="C114" s="28">
        <v>587224</v>
      </c>
      <c r="D114" s="62" t="s">
        <v>81</v>
      </c>
      <c r="E114" s="63" t="s">
        <v>82</v>
      </c>
      <c r="F114" s="68" t="s">
        <v>172</v>
      </c>
      <c r="G114" s="130" t="s">
        <v>124</v>
      </c>
      <c r="H114" s="80" t="s">
        <v>20</v>
      </c>
      <c r="I114" s="70">
        <v>2</v>
      </c>
      <c r="J114" s="70">
        <v>15</v>
      </c>
      <c r="K114" s="81">
        <v>1.1</v>
      </c>
      <c r="L114" s="205"/>
      <c r="M114" s="71">
        <f t="shared" si="3"/>
        <v>0</v>
      </c>
      <c r="N114" s="73">
        <f t="shared" si="4"/>
        <v>74.80000000000001</v>
      </c>
      <c r="O114" s="73">
        <f t="shared" si="5"/>
        <v>37.400000000000006</v>
      </c>
      <c r="P114" s="83" t="s">
        <v>167</v>
      </c>
      <c r="Q114" s="18"/>
    </row>
    <row r="115" spans="1:16" s="2" customFormat="1" ht="15.75" thickBot="1">
      <c r="A115" s="105">
        <f>IF(ISBLANK(O115),"",COUNTA($O$69:O115))</f>
      </c>
      <c r="B115" s="31"/>
      <c r="C115" s="31"/>
      <c r="D115" s="103" t="s">
        <v>181</v>
      </c>
      <c r="E115" s="34"/>
      <c r="F115" s="34"/>
      <c r="G115" s="127"/>
      <c r="H115" s="25"/>
      <c r="I115" s="35"/>
      <c r="J115" s="35">
        <f>I115*H115</f>
        <v>0</v>
      </c>
      <c r="K115" s="50"/>
      <c r="L115" s="208"/>
      <c r="M115" s="95"/>
      <c r="N115" s="96"/>
      <c r="O115" s="96"/>
      <c r="P115" s="97"/>
    </row>
    <row r="116" spans="1:17" s="3" customFormat="1" ht="89.25" customHeight="1" thickBot="1">
      <c r="A116" s="215">
        <f>IF(ISBLANK(O116),"",COUNTA($O$69:O116))</f>
        <v>40</v>
      </c>
      <c r="B116" s="9"/>
      <c r="C116" s="9">
        <v>584177</v>
      </c>
      <c r="D116" s="57" t="s">
        <v>59</v>
      </c>
      <c r="E116" s="58" t="s">
        <v>50</v>
      </c>
      <c r="F116" s="59" t="s">
        <v>174</v>
      </c>
      <c r="G116" s="128" t="s">
        <v>92</v>
      </c>
      <c r="H116" s="75" t="s">
        <v>20</v>
      </c>
      <c r="I116" s="70">
        <v>2</v>
      </c>
      <c r="J116" s="70">
        <v>15</v>
      </c>
      <c r="K116" s="78">
        <v>1.7</v>
      </c>
      <c r="L116" s="204"/>
      <c r="M116" s="71">
        <f>L116*K116</f>
        <v>0</v>
      </c>
      <c r="N116" s="73">
        <f>K116*68</f>
        <v>115.6</v>
      </c>
      <c r="O116" s="73">
        <f>N116/I116</f>
        <v>57.8</v>
      </c>
      <c r="P116" s="76" t="s">
        <v>153</v>
      </c>
      <c r="Q116" s="18"/>
    </row>
    <row r="117" spans="1:16" s="3" customFormat="1" ht="15.75" thickBot="1">
      <c r="A117" s="105">
        <f>IF(ISBLANK(O117),"",COUNTA($O$69:O117))</f>
      </c>
      <c r="B117" s="29"/>
      <c r="C117" s="29"/>
      <c r="D117" s="103" t="s">
        <v>182</v>
      </c>
      <c r="E117" s="34"/>
      <c r="F117" s="34"/>
      <c r="G117" s="124"/>
      <c r="H117" s="25"/>
      <c r="I117" s="35"/>
      <c r="J117" s="35">
        <f>I117*H117</f>
        <v>0</v>
      </c>
      <c r="K117" s="50"/>
      <c r="L117" s="208"/>
      <c r="M117" s="95"/>
      <c r="N117" s="96"/>
      <c r="O117" s="96"/>
      <c r="P117" s="97"/>
    </row>
    <row r="118" spans="1:17" s="3" customFormat="1" ht="88.5" customHeight="1" thickBot="1">
      <c r="A118" s="215">
        <f>IF(ISBLANK(O118),"",COUNTA($O$69:O118))</f>
        <v>41</v>
      </c>
      <c r="B118" s="10"/>
      <c r="C118" s="10">
        <v>38814</v>
      </c>
      <c r="D118" s="57" t="s">
        <v>14</v>
      </c>
      <c r="E118" s="58" t="s">
        <v>13</v>
      </c>
      <c r="F118" s="59" t="s">
        <v>174</v>
      </c>
      <c r="G118" s="128" t="s">
        <v>103</v>
      </c>
      <c r="H118" s="75" t="s">
        <v>21</v>
      </c>
      <c r="I118" s="70">
        <v>2</v>
      </c>
      <c r="J118" s="70">
        <v>15</v>
      </c>
      <c r="K118" s="78">
        <v>1.2</v>
      </c>
      <c r="L118" s="204"/>
      <c r="M118" s="71">
        <f>L118*K118</f>
        <v>0</v>
      </c>
      <c r="N118" s="73">
        <f>K118*68</f>
        <v>81.6</v>
      </c>
      <c r="O118" s="73">
        <f>N118/I118</f>
        <v>40.8</v>
      </c>
      <c r="P118" s="76" t="s">
        <v>138</v>
      </c>
      <c r="Q118" s="18"/>
    </row>
    <row r="119" spans="1:16" s="36" customFormat="1" ht="16.5" thickBot="1">
      <c r="A119" s="105">
        <f>IF(ISBLANK(O119),"",COUNTA($O$69:O119))</f>
      </c>
      <c r="B119" s="21"/>
      <c r="C119" s="21"/>
      <c r="D119" s="103" t="s">
        <v>183</v>
      </c>
      <c r="E119" s="66"/>
      <c r="F119" s="66"/>
      <c r="G119" s="126"/>
      <c r="H119" s="90"/>
      <c r="I119" s="91"/>
      <c r="J119" s="35">
        <f>I119*H119</f>
        <v>0</v>
      </c>
      <c r="K119" s="50"/>
      <c r="L119" s="209"/>
      <c r="M119" s="98"/>
      <c r="N119" s="99"/>
      <c r="O119" s="99"/>
      <c r="P119" s="100"/>
    </row>
    <row r="120" spans="1:17" s="4" customFormat="1" ht="91.5" customHeight="1" thickBot="1">
      <c r="A120" s="215">
        <f>IF(ISBLANK(O120),"",COUNTA($O$69:O120))</f>
        <v>42</v>
      </c>
      <c r="B120" s="28"/>
      <c r="C120" s="28">
        <v>45673</v>
      </c>
      <c r="D120" s="62" t="s">
        <v>8</v>
      </c>
      <c r="E120" s="63" t="s">
        <v>3</v>
      </c>
      <c r="F120" s="67" t="s">
        <v>174</v>
      </c>
      <c r="G120" s="130" t="s">
        <v>125</v>
      </c>
      <c r="H120" s="80" t="s">
        <v>21</v>
      </c>
      <c r="I120" s="101">
        <v>2</v>
      </c>
      <c r="J120" s="101">
        <v>15</v>
      </c>
      <c r="K120" s="81">
        <v>1.6</v>
      </c>
      <c r="L120" s="205"/>
      <c r="M120" s="102">
        <f>L120*K120</f>
        <v>0</v>
      </c>
      <c r="N120" s="73">
        <f>K120*68</f>
        <v>108.80000000000001</v>
      </c>
      <c r="O120" s="73">
        <f>N120/I120</f>
        <v>54.400000000000006</v>
      </c>
      <c r="P120" s="83" t="s">
        <v>152</v>
      </c>
      <c r="Q120" s="19"/>
    </row>
    <row r="121" spans="1:16" ht="42.75" customHeight="1" thickBot="1">
      <c r="A121" s="220" t="s">
        <v>198</v>
      </c>
      <c r="B121" s="221"/>
      <c r="C121" s="221"/>
      <c r="D121" s="221"/>
      <c r="E121" s="221"/>
      <c r="F121" s="221"/>
      <c r="G121" s="221"/>
      <c r="H121" s="221"/>
      <c r="I121" s="221"/>
      <c r="J121" s="221"/>
      <c r="K121" s="221"/>
      <c r="L121" s="44"/>
      <c r="M121" s="53"/>
      <c r="N121" s="45"/>
      <c r="O121" s="45"/>
      <c r="P121" s="47"/>
    </row>
    <row r="122" spans="1:16" ht="15.75" thickBot="1">
      <c r="A122" s="105"/>
      <c r="B122" s="33"/>
      <c r="C122" s="33"/>
      <c r="D122" s="103" t="s">
        <v>171</v>
      </c>
      <c r="E122" s="33"/>
      <c r="F122" s="54"/>
      <c r="G122" s="34"/>
      <c r="H122" s="34"/>
      <c r="I122" s="35"/>
      <c r="J122" s="35"/>
      <c r="K122" s="50"/>
      <c r="L122" s="210"/>
      <c r="M122" s="51"/>
      <c r="N122" s="26"/>
      <c r="O122" s="26"/>
      <c r="P122" s="107"/>
    </row>
    <row r="123" spans="1:16" ht="12.75">
      <c r="A123" s="215">
        <f>IF(ISBLANK(O123),"",COUNTA($O$123:O123))</f>
        <v>1</v>
      </c>
      <c r="B123" s="109"/>
      <c r="C123" s="109">
        <v>587227</v>
      </c>
      <c r="D123" s="57" t="s">
        <v>74</v>
      </c>
      <c r="E123" s="58" t="s">
        <v>73</v>
      </c>
      <c r="F123" s="60" t="s">
        <v>172</v>
      </c>
      <c r="G123" s="58"/>
      <c r="H123" s="75" t="s">
        <v>21</v>
      </c>
      <c r="I123" s="70">
        <v>10</v>
      </c>
      <c r="J123" s="79"/>
      <c r="K123" s="78">
        <v>3.6</v>
      </c>
      <c r="L123" s="203"/>
      <c r="M123" s="71">
        <f>L123*K123</f>
        <v>0</v>
      </c>
      <c r="N123" s="73">
        <f>K123*68</f>
        <v>244.8</v>
      </c>
      <c r="O123" s="73">
        <f>N123/I123</f>
        <v>24.48</v>
      </c>
      <c r="P123" s="76"/>
    </row>
    <row r="124" spans="1:16" ht="12.75">
      <c r="A124" s="215">
        <f>IF(ISBLANK(O124),"",COUNTA($O$123:O124))</f>
        <v>2</v>
      </c>
      <c r="B124" s="109"/>
      <c r="C124" s="109">
        <v>587228</v>
      </c>
      <c r="D124" s="57" t="s">
        <v>75</v>
      </c>
      <c r="E124" s="58" t="s">
        <v>76</v>
      </c>
      <c r="F124" s="61"/>
      <c r="G124" s="58"/>
      <c r="H124" s="75" t="s">
        <v>21</v>
      </c>
      <c r="I124" s="70">
        <v>10</v>
      </c>
      <c r="J124" s="79"/>
      <c r="K124" s="78">
        <v>5.3</v>
      </c>
      <c r="L124" s="204"/>
      <c r="M124" s="71">
        <f>L124*K124</f>
        <v>0</v>
      </c>
      <c r="N124" s="73">
        <f>K124*68</f>
        <v>360.4</v>
      </c>
      <c r="O124" s="73">
        <f>N124/I124</f>
        <v>36.04</v>
      </c>
      <c r="P124" s="76"/>
    </row>
    <row r="125" spans="1:16" ht="12.75">
      <c r="A125" s="215">
        <f>IF(ISBLANK(O125),"",COUNTA($O$123:O125))</f>
        <v>3</v>
      </c>
      <c r="B125" s="109"/>
      <c r="C125" s="109">
        <v>584239</v>
      </c>
      <c r="D125" s="57" t="s">
        <v>60</v>
      </c>
      <c r="E125" s="58" t="s">
        <v>51</v>
      </c>
      <c r="F125" s="61"/>
      <c r="G125" s="58"/>
      <c r="H125" s="75" t="s">
        <v>21</v>
      </c>
      <c r="I125" s="70">
        <v>10</v>
      </c>
      <c r="J125" s="79"/>
      <c r="K125" s="78">
        <v>4.3</v>
      </c>
      <c r="L125" s="204"/>
      <c r="M125" s="71">
        <f>L125*K125</f>
        <v>0</v>
      </c>
      <c r="N125" s="73">
        <f>K125*68</f>
        <v>292.4</v>
      </c>
      <c r="O125" s="73">
        <f>N125/I125</f>
        <v>29.24</v>
      </c>
      <c r="P125" s="76"/>
    </row>
    <row r="126" spans="1:16" ht="12.75">
      <c r="A126" s="215">
        <f>IF(ISBLANK(O126),"",COUNTA($O$123:O126))</f>
        <v>4</v>
      </c>
      <c r="B126" s="109"/>
      <c r="C126" s="109">
        <v>582334</v>
      </c>
      <c r="D126" s="57" t="s">
        <v>7</v>
      </c>
      <c r="E126" s="58" t="s">
        <v>5</v>
      </c>
      <c r="F126" s="61"/>
      <c r="G126" s="58"/>
      <c r="H126" s="75" t="s">
        <v>21</v>
      </c>
      <c r="I126" s="70">
        <v>10</v>
      </c>
      <c r="J126" s="79"/>
      <c r="K126" s="78">
        <v>4.6</v>
      </c>
      <c r="L126" s="204"/>
      <c r="M126" s="71">
        <f>L126*K126</f>
        <v>0</v>
      </c>
      <c r="N126" s="73">
        <f>K126*68</f>
        <v>312.79999999999995</v>
      </c>
      <c r="O126" s="73">
        <f>N126/I126</f>
        <v>31.279999999999994</v>
      </c>
      <c r="P126" s="76"/>
    </row>
    <row r="127" spans="1:16" ht="13.5" thickBot="1">
      <c r="A127" s="215">
        <f>IF(ISBLANK(O127),"",COUNTA($O$123:O127))</f>
        <v>5</v>
      </c>
      <c r="B127" s="109"/>
      <c r="C127" s="109">
        <v>582336</v>
      </c>
      <c r="D127" s="57" t="s">
        <v>6</v>
      </c>
      <c r="E127" s="58" t="s">
        <v>4</v>
      </c>
      <c r="F127" s="61"/>
      <c r="G127" s="58"/>
      <c r="H127" s="75" t="s">
        <v>21</v>
      </c>
      <c r="I127" s="70">
        <v>10</v>
      </c>
      <c r="J127" s="79"/>
      <c r="K127" s="78">
        <v>4.6</v>
      </c>
      <c r="L127" s="204"/>
      <c r="M127" s="71">
        <f>L127*K127</f>
        <v>0</v>
      </c>
      <c r="N127" s="73">
        <f>K127*68</f>
        <v>312.79999999999995</v>
      </c>
      <c r="O127" s="73">
        <f>N127/I127</f>
        <v>31.279999999999994</v>
      </c>
      <c r="P127" s="76"/>
    </row>
    <row r="128" spans="1:16" ht="15.75" thickBot="1">
      <c r="A128" s="33">
        <f>IF(ISBLANK(O128),"",COUNTA($O$123:O128))</f>
      </c>
      <c r="B128" s="33"/>
      <c r="C128" s="33"/>
      <c r="D128" s="103" t="s">
        <v>173</v>
      </c>
      <c r="E128" s="34"/>
      <c r="F128" s="34"/>
      <c r="G128" s="34"/>
      <c r="H128" s="25"/>
      <c r="I128" s="35"/>
      <c r="J128" s="35">
        <f>I128*H128</f>
        <v>0</v>
      </c>
      <c r="K128" s="84"/>
      <c r="L128" s="206"/>
      <c r="M128" s="84"/>
      <c r="N128" s="86"/>
      <c r="O128" s="86"/>
      <c r="P128" s="87"/>
    </row>
    <row r="129" spans="1:16" ht="12.75">
      <c r="A129" s="215">
        <f>IF(ISBLANK(O129),"",COUNTA($O$123:O129))</f>
        <v>6</v>
      </c>
      <c r="B129" s="108"/>
      <c r="C129" s="108">
        <v>582351</v>
      </c>
      <c r="D129" s="55" t="s">
        <v>11</v>
      </c>
      <c r="E129" s="56" t="s">
        <v>10</v>
      </c>
      <c r="F129" s="59" t="s">
        <v>174</v>
      </c>
      <c r="G129" s="56"/>
      <c r="H129" s="69" t="s">
        <v>21</v>
      </c>
      <c r="I129" s="70">
        <v>10</v>
      </c>
      <c r="J129" s="70"/>
      <c r="K129" s="88">
        <v>6.4</v>
      </c>
      <c r="L129" s="207"/>
      <c r="M129" s="71">
        <f>L129*K129</f>
        <v>0</v>
      </c>
      <c r="N129" s="73">
        <f>K129*68</f>
        <v>435.20000000000005</v>
      </c>
      <c r="O129" s="73">
        <f>N129/I129</f>
        <v>43.52</v>
      </c>
      <c r="P129" s="74"/>
    </row>
    <row r="130" spans="1:16" ht="13.5" thickBot="1">
      <c r="A130" s="215">
        <f>IF(ISBLANK(O130),"",COUNTA($O$123:O130))</f>
        <v>7</v>
      </c>
      <c r="B130" s="109"/>
      <c r="C130" s="109">
        <v>582358</v>
      </c>
      <c r="D130" s="57" t="s">
        <v>47</v>
      </c>
      <c r="E130" s="58" t="s">
        <v>12</v>
      </c>
      <c r="F130" s="59" t="s">
        <v>174</v>
      </c>
      <c r="G130" s="58"/>
      <c r="H130" s="75" t="s">
        <v>21</v>
      </c>
      <c r="I130" s="70">
        <v>10</v>
      </c>
      <c r="J130" s="79"/>
      <c r="K130" s="78">
        <v>6.4</v>
      </c>
      <c r="L130" s="204"/>
      <c r="M130" s="71">
        <f>L130*K130</f>
        <v>0</v>
      </c>
      <c r="N130" s="73">
        <f>K130*68</f>
        <v>435.20000000000005</v>
      </c>
      <c r="O130" s="73">
        <f>N130/I130</f>
        <v>43.52</v>
      </c>
      <c r="P130" s="76"/>
    </row>
    <row r="131" spans="1:16" ht="15.75" thickBot="1">
      <c r="A131" s="33">
        <f>IF(ISBLANK(O131),"",COUNTA($O$123:O131))</f>
      </c>
      <c r="B131" s="111"/>
      <c r="C131" s="111"/>
      <c r="D131" s="104" t="s">
        <v>175</v>
      </c>
      <c r="E131" s="64"/>
      <c r="F131" s="64"/>
      <c r="G131" s="64"/>
      <c r="H131" s="86"/>
      <c r="I131" s="85"/>
      <c r="J131" s="85"/>
      <c r="K131" s="84"/>
      <c r="L131" s="206"/>
      <c r="M131" s="84"/>
      <c r="N131" s="86"/>
      <c r="O131" s="86"/>
      <c r="P131" s="87"/>
    </row>
    <row r="132" spans="1:16" ht="12.75">
      <c r="A132" s="215">
        <f>IF(ISBLANK(O132),"",COUNTA($O$123:O132))</f>
        <v>8</v>
      </c>
      <c r="B132" s="108"/>
      <c r="C132" s="108">
        <v>587231</v>
      </c>
      <c r="D132" s="55" t="s">
        <v>169</v>
      </c>
      <c r="E132" s="56" t="s">
        <v>66</v>
      </c>
      <c r="F132" s="65" t="s">
        <v>172</v>
      </c>
      <c r="G132" s="56"/>
      <c r="H132" s="89" t="s">
        <v>21</v>
      </c>
      <c r="I132" s="72">
        <v>10</v>
      </c>
      <c r="J132" s="72"/>
      <c r="K132" s="88">
        <v>4.9</v>
      </c>
      <c r="L132" s="207"/>
      <c r="M132" s="71">
        <f aca="true" t="shared" si="6" ref="M132:M140">L132*K132</f>
        <v>0</v>
      </c>
      <c r="N132" s="73">
        <f aca="true" t="shared" si="7" ref="N132:N140">K132*68</f>
        <v>333.20000000000005</v>
      </c>
      <c r="O132" s="73">
        <f aca="true" t="shared" si="8" ref="O132:O140">N132/I132</f>
        <v>33.32000000000001</v>
      </c>
      <c r="P132" s="74"/>
    </row>
    <row r="133" spans="1:16" ht="12.75">
      <c r="A133" s="215">
        <f>IF(ISBLANK(O133),"",COUNTA($O$123:O133))</f>
        <v>9</v>
      </c>
      <c r="B133" s="109"/>
      <c r="C133" s="109">
        <v>582291</v>
      </c>
      <c r="D133" s="57" t="s">
        <v>42</v>
      </c>
      <c r="E133" s="58" t="s">
        <v>27</v>
      </c>
      <c r="F133" s="61"/>
      <c r="G133" s="58"/>
      <c r="H133" s="75" t="s">
        <v>21</v>
      </c>
      <c r="I133" s="72">
        <v>10</v>
      </c>
      <c r="J133" s="79"/>
      <c r="K133" s="78">
        <v>4.1</v>
      </c>
      <c r="L133" s="204"/>
      <c r="M133" s="71">
        <f t="shared" si="6"/>
        <v>0</v>
      </c>
      <c r="N133" s="73">
        <f t="shared" si="7"/>
        <v>278.79999999999995</v>
      </c>
      <c r="O133" s="73">
        <f t="shared" si="8"/>
        <v>27.879999999999995</v>
      </c>
      <c r="P133" s="76"/>
    </row>
    <row r="134" spans="1:16" ht="12.75">
      <c r="A134" s="215">
        <f>IF(ISBLANK(O134),"",COUNTA($O$123:O134))</f>
        <v>10</v>
      </c>
      <c r="B134" s="109"/>
      <c r="C134" s="109">
        <v>587233</v>
      </c>
      <c r="D134" s="57" t="s">
        <v>67</v>
      </c>
      <c r="E134" s="58" t="s">
        <v>68</v>
      </c>
      <c r="F134" s="65" t="s">
        <v>172</v>
      </c>
      <c r="G134" s="58"/>
      <c r="H134" s="75" t="s">
        <v>21</v>
      </c>
      <c r="I134" s="72">
        <v>10</v>
      </c>
      <c r="J134" s="79"/>
      <c r="K134" s="78">
        <v>3.8</v>
      </c>
      <c r="L134" s="204"/>
      <c r="M134" s="71">
        <f t="shared" si="6"/>
        <v>0</v>
      </c>
      <c r="N134" s="73">
        <f t="shared" si="7"/>
        <v>258.4</v>
      </c>
      <c r="O134" s="73">
        <f t="shared" si="8"/>
        <v>25.839999999999996</v>
      </c>
      <c r="P134" s="76"/>
    </row>
    <row r="135" spans="1:16" ht="12.75">
      <c r="A135" s="215">
        <f>IF(ISBLANK(O135),"",COUNTA($O$123:O135))</f>
        <v>11</v>
      </c>
      <c r="B135" s="109"/>
      <c r="C135" s="109">
        <v>582301</v>
      </c>
      <c r="D135" s="57" t="s">
        <v>45</v>
      </c>
      <c r="E135" s="58" t="s">
        <v>46</v>
      </c>
      <c r="F135" s="61"/>
      <c r="G135" s="58"/>
      <c r="H135" s="75" t="s">
        <v>21</v>
      </c>
      <c r="I135" s="72">
        <v>10</v>
      </c>
      <c r="J135" s="79"/>
      <c r="K135" s="78">
        <v>3.7</v>
      </c>
      <c r="L135" s="204"/>
      <c r="M135" s="71">
        <f t="shared" si="6"/>
        <v>0</v>
      </c>
      <c r="N135" s="73">
        <f t="shared" si="7"/>
        <v>251.60000000000002</v>
      </c>
      <c r="O135" s="73">
        <f t="shared" si="8"/>
        <v>25.160000000000004</v>
      </c>
      <c r="P135" s="76"/>
    </row>
    <row r="136" spans="1:16" ht="12.75">
      <c r="A136" s="215">
        <f>IF(ISBLANK(O136),"",COUNTA($O$123:O136))</f>
        <v>12</v>
      </c>
      <c r="B136" s="109"/>
      <c r="C136" s="109">
        <v>582303</v>
      </c>
      <c r="D136" s="57" t="s">
        <v>28</v>
      </c>
      <c r="E136" s="58" t="s">
        <v>29</v>
      </c>
      <c r="F136" s="61"/>
      <c r="G136" s="58"/>
      <c r="H136" s="75" t="s">
        <v>21</v>
      </c>
      <c r="I136" s="72">
        <v>10</v>
      </c>
      <c r="J136" s="79"/>
      <c r="K136" s="78">
        <v>4.7</v>
      </c>
      <c r="L136" s="204"/>
      <c r="M136" s="71">
        <f t="shared" si="6"/>
        <v>0</v>
      </c>
      <c r="N136" s="73">
        <f t="shared" si="7"/>
        <v>319.6</v>
      </c>
      <c r="O136" s="73">
        <f t="shared" si="8"/>
        <v>31.96</v>
      </c>
      <c r="P136" s="76"/>
    </row>
    <row r="137" spans="1:16" ht="12.75">
      <c r="A137" s="215">
        <f>IF(ISBLANK(O137),"",COUNTA($O$123:O137))</f>
        <v>13</v>
      </c>
      <c r="B137" s="109"/>
      <c r="C137" s="109">
        <v>587239</v>
      </c>
      <c r="D137" s="57" t="s">
        <v>69</v>
      </c>
      <c r="E137" s="58" t="s">
        <v>70</v>
      </c>
      <c r="F137" s="61"/>
      <c r="G137" s="58"/>
      <c r="H137" s="75" t="s">
        <v>21</v>
      </c>
      <c r="I137" s="72">
        <v>10</v>
      </c>
      <c r="J137" s="79"/>
      <c r="K137" s="78">
        <v>3.7</v>
      </c>
      <c r="L137" s="204"/>
      <c r="M137" s="71">
        <f t="shared" si="6"/>
        <v>0</v>
      </c>
      <c r="N137" s="73">
        <f t="shared" si="7"/>
        <v>251.60000000000002</v>
      </c>
      <c r="O137" s="73">
        <f t="shared" si="8"/>
        <v>25.160000000000004</v>
      </c>
      <c r="P137" s="76"/>
    </row>
    <row r="138" spans="1:16" ht="12.75">
      <c r="A138" s="215">
        <f>IF(ISBLANK(O138),"",COUNTA($O$123:O138))</f>
        <v>14</v>
      </c>
      <c r="B138" s="109"/>
      <c r="C138" s="109">
        <v>582307</v>
      </c>
      <c r="D138" s="57" t="s">
        <v>44</v>
      </c>
      <c r="E138" s="58" t="s">
        <v>43</v>
      </c>
      <c r="F138" s="61"/>
      <c r="G138" s="58"/>
      <c r="H138" s="75" t="s">
        <v>21</v>
      </c>
      <c r="I138" s="72">
        <v>10</v>
      </c>
      <c r="J138" s="79"/>
      <c r="K138" s="78">
        <v>4.4</v>
      </c>
      <c r="L138" s="204"/>
      <c r="M138" s="71">
        <f t="shared" si="6"/>
        <v>0</v>
      </c>
      <c r="N138" s="73">
        <f t="shared" si="7"/>
        <v>299.20000000000005</v>
      </c>
      <c r="O138" s="73">
        <f t="shared" si="8"/>
        <v>29.920000000000005</v>
      </c>
      <c r="P138" s="76"/>
    </row>
    <row r="139" spans="1:16" ht="12.75">
      <c r="A139" s="215">
        <f>IF(ISBLANK(O139),"",COUNTA($O$123:O139))</f>
        <v>15</v>
      </c>
      <c r="B139" s="109"/>
      <c r="C139" s="109">
        <v>587241</v>
      </c>
      <c r="D139" s="57" t="s">
        <v>71</v>
      </c>
      <c r="E139" s="58" t="s">
        <v>72</v>
      </c>
      <c r="F139" s="65" t="s">
        <v>172</v>
      </c>
      <c r="G139" s="58"/>
      <c r="H139" s="75" t="s">
        <v>21</v>
      </c>
      <c r="I139" s="72">
        <v>10</v>
      </c>
      <c r="J139" s="79"/>
      <c r="K139" s="78">
        <v>5.5</v>
      </c>
      <c r="L139" s="204"/>
      <c r="M139" s="71">
        <f t="shared" si="6"/>
        <v>0</v>
      </c>
      <c r="N139" s="73">
        <f t="shared" si="7"/>
        <v>374</v>
      </c>
      <c r="O139" s="73">
        <f t="shared" si="8"/>
        <v>37.4</v>
      </c>
      <c r="P139" s="76"/>
    </row>
    <row r="140" spans="1:16" ht="13.5" thickBot="1">
      <c r="A140" s="215">
        <f>IF(ISBLANK(O140),"",COUNTA($O$123:O140))</f>
        <v>16</v>
      </c>
      <c r="B140" s="109"/>
      <c r="C140" s="109">
        <v>582309</v>
      </c>
      <c r="D140" s="57" t="s">
        <v>30</v>
      </c>
      <c r="E140" s="58" t="s">
        <v>31</v>
      </c>
      <c r="F140" s="61"/>
      <c r="G140" s="58"/>
      <c r="H140" s="75" t="s">
        <v>21</v>
      </c>
      <c r="I140" s="72">
        <v>10</v>
      </c>
      <c r="J140" s="79"/>
      <c r="K140" s="78">
        <v>4.2</v>
      </c>
      <c r="L140" s="204"/>
      <c r="M140" s="71">
        <f t="shared" si="6"/>
        <v>0</v>
      </c>
      <c r="N140" s="73">
        <f t="shared" si="7"/>
        <v>285.6</v>
      </c>
      <c r="O140" s="73">
        <f t="shared" si="8"/>
        <v>28.560000000000002</v>
      </c>
      <c r="P140" s="76"/>
    </row>
    <row r="141" spans="1:16" ht="15.75" thickBot="1">
      <c r="A141" s="33">
        <f>IF(ISBLANK(O141),"",COUNTA($O$123:O141))</f>
      </c>
      <c r="B141" s="33"/>
      <c r="C141" s="33"/>
      <c r="D141" s="103" t="s">
        <v>176</v>
      </c>
      <c r="E141" s="66"/>
      <c r="F141" s="66"/>
      <c r="G141" s="66"/>
      <c r="H141" s="90"/>
      <c r="I141" s="91"/>
      <c r="J141" s="35">
        <f>I141*H141</f>
        <v>0</v>
      </c>
      <c r="K141" s="50"/>
      <c r="L141" s="206"/>
      <c r="M141" s="84"/>
      <c r="N141" s="86"/>
      <c r="O141" s="86"/>
      <c r="P141" s="87"/>
    </row>
    <row r="142" spans="1:16" ht="12.75">
      <c r="A142" s="215">
        <f>IF(ISBLANK(O142),"",COUNTA($O$123:O142))</f>
        <v>17</v>
      </c>
      <c r="B142" s="108"/>
      <c r="C142" s="108">
        <v>582364</v>
      </c>
      <c r="D142" s="55" t="s">
        <v>36</v>
      </c>
      <c r="E142" s="56" t="s">
        <v>37</v>
      </c>
      <c r="F142" s="59" t="s">
        <v>174</v>
      </c>
      <c r="G142" s="56"/>
      <c r="H142" s="69" t="s">
        <v>21</v>
      </c>
      <c r="I142" s="70">
        <v>10</v>
      </c>
      <c r="J142" s="70"/>
      <c r="K142" s="88">
        <v>8.9</v>
      </c>
      <c r="L142" s="207"/>
      <c r="M142" s="71">
        <f>L142*K142</f>
        <v>0</v>
      </c>
      <c r="N142" s="73">
        <f>K142*68</f>
        <v>605.2</v>
      </c>
      <c r="O142" s="73">
        <f>N142/I142</f>
        <v>60.52</v>
      </c>
      <c r="P142" s="74"/>
    </row>
    <row r="143" spans="1:16" ht="13.5" thickBot="1">
      <c r="A143" s="215">
        <f>IF(ISBLANK(O143),"",COUNTA($O$123:O143))</f>
        <v>18</v>
      </c>
      <c r="B143" s="109"/>
      <c r="C143" s="109">
        <v>582368</v>
      </c>
      <c r="D143" s="57" t="s">
        <v>17</v>
      </c>
      <c r="E143" s="58" t="s">
        <v>16</v>
      </c>
      <c r="F143" s="59" t="s">
        <v>174</v>
      </c>
      <c r="G143" s="58"/>
      <c r="H143" s="75" t="s">
        <v>21</v>
      </c>
      <c r="I143" s="70">
        <v>10</v>
      </c>
      <c r="J143" s="79"/>
      <c r="K143" s="78">
        <v>8.9</v>
      </c>
      <c r="L143" s="204"/>
      <c r="M143" s="71">
        <f>L143*K143</f>
        <v>0</v>
      </c>
      <c r="N143" s="73">
        <f>K143*68</f>
        <v>605.2</v>
      </c>
      <c r="O143" s="73">
        <f>N143/I143</f>
        <v>60.52</v>
      </c>
      <c r="P143" s="76"/>
    </row>
    <row r="144" spans="1:16" ht="15.75" thickBot="1">
      <c r="A144" s="33">
        <f>IF(ISBLANK(O144),"",COUNTA($O$123:O144))</f>
      </c>
      <c r="B144" s="33"/>
      <c r="C144" s="33"/>
      <c r="D144" s="103" t="s">
        <v>202</v>
      </c>
      <c r="E144" s="66"/>
      <c r="F144" s="66"/>
      <c r="G144" s="66"/>
      <c r="H144" s="90"/>
      <c r="I144" s="91"/>
      <c r="J144" s="35">
        <f>I144*H144</f>
        <v>0</v>
      </c>
      <c r="K144" s="50"/>
      <c r="L144" s="206"/>
      <c r="M144" s="84"/>
      <c r="N144" s="86"/>
      <c r="O144" s="86"/>
      <c r="P144" s="87"/>
    </row>
    <row r="145" spans="1:16" ht="13.5" thickBot="1">
      <c r="A145" s="215">
        <f>IF(ISBLANK(O145),"",COUNTA($O$123:O145))</f>
        <v>19</v>
      </c>
      <c r="B145" s="109"/>
      <c r="C145" s="109">
        <v>584258</v>
      </c>
      <c r="D145" s="57" t="s">
        <v>53</v>
      </c>
      <c r="E145" s="58" t="s">
        <v>177</v>
      </c>
      <c r="F145" s="59" t="s">
        <v>174</v>
      </c>
      <c r="G145" s="58"/>
      <c r="H145" s="93" t="s">
        <v>21</v>
      </c>
      <c r="I145" s="92">
        <v>10</v>
      </c>
      <c r="J145" s="112"/>
      <c r="K145" s="78">
        <v>7.4</v>
      </c>
      <c r="L145" s="204"/>
      <c r="M145" s="71">
        <f>L145*K145</f>
        <v>0</v>
      </c>
      <c r="N145" s="73">
        <f>K145*68</f>
        <v>503.20000000000005</v>
      </c>
      <c r="O145" s="73">
        <f>N145/I145</f>
        <v>50.32000000000001</v>
      </c>
      <c r="P145" s="76"/>
    </row>
    <row r="146" spans="1:16" ht="15.75" thickBot="1">
      <c r="A146" s="33">
        <f>IF(ISBLANK(O146),"",COUNTA($O$123:O146))</f>
      </c>
      <c r="B146" s="33"/>
      <c r="C146" s="33"/>
      <c r="D146" s="103" t="s">
        <v>178</v>
      </c>
      <c r="E146" s="34"/>
      <c r="F146" s="34"/>
      <c r="G146" s="34"/>
      <c r="H146" s="25"/>
      <c r="I146" s="35"/>
      <c r="J146" s="35">
        <f>I146*H146</f>
        <v>0</v>
      </c>
      <c r="K146" s="50"/>
      <c r="L146" s="206"/>
      <c r="M146" s="84"/>
      <c r="N146" s="86"/>
      <c r="O146" s="86"/>
      <c r="P146" s="94"/>
    </row>
    <row r="147" spans="1:16" ht="12.75">
      <c r="A147" s="215">
        <f>IF(ISBLANK(O147),"",COUNTA($O$123:O147))</f>
        <v>20</v>
      </c>
      <c r="B147" s="109"/>
      <c r="C147" s="109">
        <v>587243</v>
      </c>
      <c r="D147" s="57" t="s">
        <v>77</v>
      </c>
      <c r="E147" s="58" t="s">
        <v>78</v>
      </c>
      <c r="F147" s="59" t="s">
        <v>174</v>
      </c>
      <c r="G147" s="58"/>
      <c r="H147" s="75" t="s">
        <v>21</v>
      </c>
      <c r="I147" s="70">
        <v>10</v>
      </c>
      <c r="J147" s="79"/>
      <c r="K147" s="78">
        <v>3.4</v>
      </c>
      <c r="L147" s="204"/>
      <c r="M147" s="71">
        <f>L147*K147</f>
        <v>0</v>
      </c>
      <c r="N147" s="73">
        <f>K147*68</f>
        <v>231.2</v>
      </c>
      <c r="O147" s="73">
        <f>N147/I147</f>
        <v>23.119999999999997</v>
      </c>
      <c r="P147" s="76"/>
    </row>
    <row r="148" spans="1:16" ht="12.75">
      <c r="A148" s="215">
        <f>IF(ISBLANK(O148),"",COUNTA($O$123:O148))</f>
        <v>21</v>
      </c>
      <c r="B148" s="109"/>
      <c r="C148" s="109">
        <v>587244</v>
      </c>
      <c r="D148" s="57" t="s">
        <v>79</v>
      </c>
      <c r="E148" s="58" t="s">
        <v>80</v>
      </c>
      <c r="F148" s="61"/>
      <c r="G148" s="58"/>
      <c r="H148" s="75" t="s">
        <v>21</v>
      </c>
      <c r="I148" s="70">
        <v>10</v>
      </c>
      <c r="J148" s="79"/>
      <c r="K148" s="78">
        <v>3.3</v>
      </c>
      <c r="L148" s="204"/>
      <c r="M148" s="71">
        <f>L148*K148</f>
        <v>0</v>
      </c>
      <c r="N148" s="73">
        <f>K148*68</f>
        <v>224.39999999999998</v>
      </c>
      <c r="O148" s="73">
        <f>N148/I148</f>
        <v>22.439999999999998</v>
      </c>
      <c r="P148" s="76"/>
    </row>
    <row r="149" spans="1:16" ht="12.75">
      <c r="A149" s="215">
        <f>IF(ISBLANK(O149),"",COUNTA($O$123:O149))</f>
        <v>22</v>
      </c>
      <c r="B149" s="109"/>
      <c r="C149" s="109">
        <v>584242</v>
      </c>
      <c r="D149" s="57" t="s">
        <v>61</v>
      </c>
      <c r="E149" s="58" t="s">
        <v>52</v>
      </c>
      <c r="F149" s="61"/>
      <c r="G149" s="58"/>
      <c r="H149" s="75" t="s">
        <v>21</v>
      </c>
      <c r="I149" s="70">
        <v>10</v>
      </c>
      <c r="J149" s="79"/>
      <c r="K149" s="78">
        <v>3.3</v>
      </c>
      <c r="L149" s="204"/>
      <c r="M149" s="71">
        <f>L149*K149</f>
        <v>0</v>
      </c>
      <c r="N149" s="73">
        <f>K149*68</f>
        <v>224.39999999999998</v>
      </c>
      <c r="O149" s="73">
        <f>N149/I149</f>
        <v>22.439999999999998</v>
      </c>
      <c r="P149" s="76"/>
    </row>
    <row r="150" spans="1:16" ht="12.75">
      <c r="A150" s="215">
        <f>IF(ISBLANK(O150),"",COUNTA($O$123:O150))</f>
        <v>23</v>
      </c>
      <c r="B150" s="109"/>
      <c r="C150" s="109">
        <v>582341</v>
      </c>
      <c r="D150" s="57" t="s">
        <v>33</v>
      </c>
      <c r="E150" s="58" t="s">
        <v>32</v>
      </c>
      <c r="F150" s="59" t="s">
        <v>174</v>
      </c>
      <c r="G150" s="58"/>
      <c r="H150" s="75" t="s">
        <v>21</v>
      </c>
      <c r="I150" s="70">
        <v>10</v>
      </c>
      <c r="J150" s="79"/>
      <c r="K150" s="78">
        <v>3.4</v>
      </c>
      <c r="L150" s="204"/>
      <c r="M150" s="71">
        <f>L150*K150</f>
        <v>0</v>
      </c>
      <c r="N150" s="73">
        <f>K150*68</f>
        <v>231.2</v>
      </c>
      <c r="O150" s="73">
        <f>N150/I150</f>
        <v>23.119999999999997</v>
      </c>
      <c r="P150" s="76"/>
    </row>
    <row r="151" spans="1:16" ht="13.5" thickBot="1">
      <c r="A151" s="215">
        <f>IF(ISBLANK(O151),"",COUNTA($O$123:O151))</f>
        <v>24</v>
      </c>
      <c r="B151" s="109"/>
      <c r="C151" s="109">
        <v>582345</v>
      </c>
      <c r="D151" s="57" t="s">
        <v>23</v>
      </c>
      <c r="E151" s="58" t="s">
        <v>22</v>
      </c>
      <c r="F151" s="61"/>
      <c r="G151" s="58"/>
      <c r="H151" s="75" t="s">
        <v>21</v>
      </c>
      <c r="I151" s="70">
        <v>10</v>
      </c>
      <c r="J151" s="79"/>
      <c r="K151" s="78">
        <v>3</v>
      </c>
      <c r="L151" s="204"/>
      <c r="M151" s="71">
        <f>L151*K151</f>
        <v>0</v>
      </c>
      <c r="N151" s="73">
        <f>K151*68</f>
        <v>204</v>
      </c>
      <c r="O151" s="73">
        <f>N151/I151</f>
        <v>20.4</v>
      </c>
      <c r="P151" s="76"/>
    </row>
    <row r="152" spans="1:16" ht="15.75" thickBot="1">
      <c r="A152" s="33">
        <f>IF(ISBLANK(O152),"",COUNTA($O$123:O152))</f>
      </c>
      <c r="B152" s="33"/>
      <c r="C152" s="33"/>
      <c r="D152" s="103" t="s">
        <v>180</v>
      </c>
      <c r="E152" s="34"/>
      <c r="F152" s="34"/>
      <c r="G152" s="34"/>
      <c r="H152" s="25"/>
      <c r="I152" s="35"/>
      <c r="J152" s="35">
        <f>I152*H152</f>
        <v>0</v>
      </c>
      <c r="K152" s="50"/>
      <c r="L152" s="206"/>
      <c r="M152" s="84"/>
      <c r="N152" s="86"/>
      <c r="O152" s="86"/>
      <c r="P152" s="87"/>
    </row>
    <row r="153" spans="1:16" ht="12.75">
      <c r="A153" s="215">
        <f>IF(ISBLANK(O153),"",COUNTA($O$123:O153))</f>
        <v>25</v>
      </c>
      <c r="B153" s="109"/>
      <c r="C153" s="109">
        <v>582392</v>
      </c>
      <c r="D153" s="57" t="s">
        <v>64</v>
      </c>
      <c r="E153" s="58" t="s">
        <v>65</v>
      </c>
      <c r="F153" s="59" t="s">
        <v>174</v>
      </c>
      <c r="G153" s="58"/>
      <c r="H153" s="75" t="s">
        <v>21</v>
      </c>
      <c r="I153" s="79">
        <v>10</v>
      </c>
      <c r="J153" s="79"/>
      <c r="K153" s="78">
        <v>6.8</v>
      </c>
      <c r="L153" s="204"/>
      <c r="M153" s="71">
        <f>L153*K153</f>
        <v>0</v>
      </c>
      <c r="N153" s="73">
        <f>K153*68</f>
        <v>462.4</v>
      </c>
      <c r="O153" s="73">
        <f>N153/I153</f>
        <v>46.239999999999995</v>
      </c>
      <c r="P153" s="76"/>
    </row>
    <row r="154" spans="1:16" ht="13.5" thickBot="1">
      <c r="A154" s="215">
        <f>IF(ISBLANK(O154),"",COUNTA($O$123:O154))</f>
        <v>26</v>
      </c>
      <c r="B154" s="109"/>
      <c r="C154" s="109">
        <v>582393</v>
      </c>
      <c r="D154" s="57" t="s">
        <v>0</v>
      </c>
      <c r="E154" s="58" t="s">
        <v>1</v>
      </c>
      <c r="F154" s="59" t="s">
        <v>174</v>
      </c>
      <c r="G154" s="58"/>
      <c r="H154" s="75" t="s">
        <v>21</v>
      </c>
      <c r="I154" s="79">
        <v>10</v>
      </c>
      <c r="J154" s="79"/>
      <c r="K154" s="78">
        <v>4.8</v>
      </c>
      <c r="L154" s="204"/>
      <c r="M154" s="71">
        <f>L154*K154</f>
        <v>0</v>
      </c>
      <c r="N154" s="73">
        <f>K154*68</f>
        <v>326.4</v>
      </c>
      <c r="O154" s="73">
        <f>N154/I154</f>
        <v>32.64</v>
      </c>
      <c r="P154" s="76"/>
    </row>
    <row r="155" spans="1:16" ht="15.75" thickBot="1">
      <c r="A155" s="33">
        <f>IF(ISBLANK(O155),"",COUNTA($O$123:O155))</f>
      </c>
      <c r="B155" s="33"/>
      <c r="C155" s="33"/>
      <c r="D155" s="103" t="s">
        <v>179</v>
      </c>
      <c r="E155" s="34"/>
      <c r="F155" s="34"/>
      <c r="G155" s="34"/>
      <c r="H155" s="25"/>
      <c r="I155" s="35"/>
      <c r="J155" s="35">
        <f>I155*H155</f>
        <v>0</v>
      </c>
      <c r="K155" s="50"/>
      <c r="L155" s="206"/>
      <c r="M155" s="84"/>
      <c r="N155" s="86"/>
      <c r="O155" s="86"/>
      <c r="P155" s="87"/>
    </row>
    <row r="156" spans="1:16" ht="12.75">
      <c r="A156" s="215">
        <f>IF(ISBLANK(O156),"",COUNTA($O$123:O156))</f>
        <v>27</v>
      </c>
      <c r="B156" s="109"/>
      <c r="C156" s="109">
        <v>584262</v>
      </c>
      <c r="D156" s="57" t="s">
        <v>55</v>
      </c>
      <c r="E156" s="58" t="s">
        <v>56</v>
      </c>
      <c r="F156" s="61"/>
      <c r="G156" s="58"/>
      <c r="H156" s="75" t="s">
        <v>20</v>
      </c>
      <c r="I156" s="70">
        <v>10</v>
      </c>
      <c r="J156" s="79"/>
      <c r="K156" s="78">
        <v>6.6</v>
      </c>
      <c r="L156" s="204"/>
      <c r="M156" s="71">
        <f aca="true" t="shared" si="9" ref="M156:M167">L156*K156</f>
        <v>0</v>
      </c>
      <c r="N156" s="73">
        <f aca="true" t="shared" si="10" ref="N156:N167">K156*68</f>
        <v>448.79999999999995</v>
      </c>
      <c r="O156" s="73">
        <f aca="true" t="shared" si="11" ref="O156:O167">N156/I156</f>
        <v>44.879999999999995</v>
      </c>
      <c r="P156" s="76"/>
    </row>
    <row r="157" spans="1:16" ht="12.75">
      <c r="A157" s="215">
        <f>IF(ISBLANK(O157),"",COUNTA($O$123:O157))</f>
        <v>28</v>
      </c>
      <c r="B157" s="109"/>
      <c r="C157" s="109">
        <v>582373</v>
      </c>
      <c r="D157" s="57" t="s">
        <v>15</v>
      </c>
      <c r="E157" s="58" t="s">
        <v>9</v>
      </c>
      <c r="F157" s="61"/>
      <c r="G157" s="58"/>
      <c r="H157" s="75" t="s">
        <v>21</v>
      </c>
      <c r="I157" s="70">
        <v>10</v>
      </c>
      <c r="J157" s="79"/>
      <c r="K157" s="78">
        <v>4.4</v>
      </c>
      <c r="L157" s="204"/>
      <c r="M157" s="71">
        <f t="shared" si="9"/>
        <v>0</v>
      </c>
      <c r="N157" s="73">
        <f t="shared" si="10"/>
        <v>299.20000000000005</v>
      </c>
      <c r="O157" s="73">
        <f t="shared" si="11"/>
        <v>29.920000000000005</v>
      </c>
      <c r="P157" s="76"/>
    </row>
    <row r="158" spans="1:16" ht="12.75">
      <c r="A158" s="215">
        <f>IF(ISBLANK(O158),"",COUNTA($O$123:O158))</f>
        <v>29</v>
      </c>
      <c r="B158" s="109"/>
      <c r="C158" s="109">
        <v>582379</v>
      </c>
      <c r="D158" s="57" t="s">
        <v>39</v>
      </c>
      <c r="E158" s="58" t="s">
        <v>38</v>
      </c>
      <c r="F158" s="61"/>
      <c r="G158" s="58"/>
      <c r="H158" s="75" t="s">
        <v>20</v>
      </c>
      <c r="I158" s="70">
        <v>10</v>
      </c>
      <c r="J158" s="79"/>
      <c r="K158" s="78">
        <v>5.1</v>
      </c>
      <c r="L158" s="204"/>
      <c r="M158" s="71">
        <f t="shared" si="9"/>
        <v>0</v>
      </c>
      <c r="N158" s="73">
        <f t="shared" si="10"/>
        <v>346.79999999999995</v>
      </c>
      <c r="O158" s="73">
        <f t="shared" si="11"/>
        <v>34.67999999999999</v>
      </c>
      <c r="P158" s="76"/>
    </row>
    <row r="159" spans="1:16" ht="12.75">
      <c r="A159" s="215">
        <f>IF(ISBLANK(O159),"",COUNTA($O$123:O159))</f>
        <v>30</v>
      </c>
      <c r="B159" s="109"/>
      <c r="C159" s="109">
        <v>582382</v>
      </c>
      <c r="D159" s="57" t="s">
        <v>19</v>
      </c>
      <c r="E159" s="58" t="s">
        <v>18</v>
      </c>
      <c r="F159" s="61"/>
      <c r="G159" s="58"/>
      <c r="H159" s="75" t="s">
        <v>21</v>
      </c>
      <c r="I159" s="70">
        <v>10</v>
      </c>
      <c r="J159" s="79"/>
      <c r="K159" s="78">
        <v>6.7</v>
      </c>
      <c r="L159" s="204"/>
      <c r="M159" s="71">
        <f t="shared" si="9"/>
        <v>0</v>
      </c>
      <c r="N159" s="73">
        <f t="shared" si="10"/>
        <v>455.6</v>
      </c>
      <c r="O159" s="73">
        <f t="shared" si="11"/>
        <v>45.56</v>
      </c>
      <c r="P159" s="76"/>
    </row>
    <row r="160" spans="1:16" ht="12.75">
      <c r="A160" s="215">
        <f>IF(ISBLANK(O160),"",COUNTA($O$123:O160))</f>
        <v>31</v>
      </c>
      <c r="B160" s="109"/>
      <c r="C160" s="109">
        <v>582384</v>
      </c>
      <c r="D160" s="57" t="s">
        <v>63</v>
      </c>
      <c r="E160" s="58" t="s">
        <v>62</v>
      </c>
      <c r="F160" s="61"/>
      <c r="G160" s="58"/>
      <c r="H160" s="75" t="s">
        <v>20</v>
      </c>
      <c r="I160" s="70">
        <v>10</v>
      </c>
      <c r="J160" s="79"/>
      <c r="K160" s="78">
        <v>4.1</v>
      </c>
      <c r="L160" s="204"/>
      <c r="M160" s="71">
        <f t="shared" si="9"/>
        <v>0</v>
      </c>
      <c r="N160" s="73">
        <f t="shared" si="10"/>
        <v>278.79999999999995</v>
      </c>
      <c r="O160" s="73">
        <f t="shared" si="11"/>
        <v>27.879999999999995</v>
      </c>
      <c r="P160" s="76"/>
    </row>
    <row r="161" spans="1:16" ht="12.75">
      <c r="A161" s="215">
        <f>IF(ISBLANK(O161),"",COUNTA($O$123:O161))</f>
        <v>32</v>
      </c>
      <c r="B161" s="109"/>
      <c r="C161" s="109">
        <v>582383</v>
      </c>
      <c r="D161" s="57" t="s">
        <v>49</v>
      </c>
      <c r="E161" s="58" t="s">
        <v>48</v>
      </c>
      <c r="F161" s="61"/>
      <c r="G161" s="58"/>
      <c r="H161" s="75" t="s">
        <v>20</v>
      </c>
      <c r="I161" s="70">
        <v>10</v>
      </c>
      <c r="J161" s="79"/>
      <c r="K161" s="78">
        <v>4.4</v>
      </c>
      <c r="L161" s="204"/>
      <c r="M161" s="71">
        <f t="shared" si="9"/>
        <v>0</v>
      </c>
      <c r="N161" s="73">
        <f t="shared" si="10"/>
        <v>299.20000000000005</v>
      </c>
      <c r="O161" s="73">
        <f t="shared" si="11"/>
        <v>29.920000000000005</v>
      </c>
      <c r="P161" s="76"/>
    </row>
    <row r="162" spans="1:16" ht="12.75">
      <c r="A162" s="215">
        <f>IF(ISBLANK(O162),"",COUNTA($O$123:O162))</f>
        <v>33</v>
      </c>
      <c r="B162" s="109"/>
      <c r="C162" s="109">
        <v>587248</v>
      </c>
      <c r="D162" s="57" t="s">
        <v>83</v>
      </c>
      <c r="E162" s="58" t="s">
        <v>84</v>
      </c>
      <c r="F162" s="65" t="s">
        <v>172</v>
      </c>
      <c r="G162" s="58"/>
      <c r="H162" s="75" t="s">
        <v>20</v>
      </c>
      <c r="I162" s="70">
        <v>10</v>
      </c>
      <c r="J162" s="79"/>
      <c r="K162" s="78">
        <v>5.2</v>
      </c>
      <c r="L162" s="204"/>
      <c r="M162" s="71">
        <f t="shared" si="9"/>
        <v>0</v>
      </c>
      <c r="N162" s="73">
        <f t="shared" si="10"/>
        <v>353.6</v>
      </c>
      <c r="O162" s="73">
        <f t="shared" si="11"/>
        <v>35.36</v>
      </c>
      <c r="P162" s="76"/>
    </row>
    <row r="163" spans="1:16" ht="12.75">
      <c r="A163" s="215">
        <f>IF(ISBLANK(O163),"",COUNTA($O$123:O163))</f>
        <v>34</v>
      </c>
      <c r="B163" s="109"/>
      <c r="C163" s="109">
        <v>582386</v>
      </c>
      <c r="D163" s="57" t="s">
        <v>26</v>
      </c>
      <c r="E163" s="58" t="s">
        <v>25</v>
      </c>
      <c r="F163" s="61"/>
      <c r="G163" s="58"/>
      <c r="H163" s="75" t="s">
        <v>20</v>
      </c>
      <c r="I163" s="70">
        <v>10</v>
      </c>
      <c r="J163" s="79"/>
      <c r="K163" s="78">
        <v>4.4</v>
      </c>
      <c r="L163" s="204"/>
      <c r="M163" s="71">
        <f t="shared" si="9"/>
        <v>0</v>
      </c>
      <c r="N163" s="73">
        <f t="shared" si="10"/>
        <v>299.20000000000005</v>
      </c>
      <c r="O163" s="73">
        <f t="shared" si="11"/>
        <v>29.920000000000005</v>
      </c>
      <c r="P163" s="76"/>
    </row>
    <row r="164" spans="1:16" ht="12.75">
      <c r="A164" s="215">
        <f>IF(ISBLANK(O164),"",COUNTA($O$123:O164))</f>
        <v>35</v>
      </c>
      <c r="B164" s="109"/>
      <c r="C164" s="109">
        <v>587249</v>
      </c>
      <c r="D164" s="57" t="s">
        <v>86</v>
      </c>
      <c r="E164" s="58" t="s">
        <v>85</v>
      </c>
      <c r="F164" s="65" t="s">
        <v>172</v>
      </c>
      <c r="G164" s="58"/>
      <c r="H164" s="75" t="s">
        <v>21</v>
      </c>
      <c r="I164" s="70">
        <v>10</v>
      </c>
      <c r="J164" s="79"/>
      <c r="K164" s="78">
        <v>5.4</v>
      </c>
      <c r="L164" s="204"/>
      <c r="M164" s="71">
        <f t="shared" si="9"/>
        <v>0</v>
      </c>
      <c r="N164" s="73">
        <f t="shared" si="10"/>
        <v>367.20000000000005</v>
      </c>
      <c r="O164" s="73">
        <f t="shared" si="11"/>
        <v>36.720000000000006</v>
      </c>
      <c r="P164" s="76"/>
    </row>
    <row r="165" spans="1:16" ht="12.75">
      <c r="A165" s="215">
        <f>IF(ISBLANK(O165),"",COUNTA($O$123:O165))</f>
        <v>36</v>
      </c>
      <c r="B165" s="109"/>
      <c r="C165" s="109">
        <v>584266</v>
      </c>
      <c r="D165" s="57" t="s">
        <v>57</v>
      </c>
      <c r="E165" s="58" t="s">
        <v>58</v>
      </c>
      <c r="F165" s="61"/>
      <c r="G165" s="58"/>
      <c r="H165" s="75" t="s">
        <v>20</v>
      </c>
      <c r="I165" s="70">
        <v>10</v>
      </c>
      <c r="J165" s="79"/>
      <c r="K165" s="78">
        <v>6</v>
      </c>
      <c r="L165" s="204"/>
      <c r="M165" s="71">
        <f t="shared" si="9"/>
        <v>0</v>
      </c>
      <c r="N165" s="73">
        <f t="shared" si="10"/>
        <v>408</v>
      </c>
      <c r="O165" s="73">
        <f t="shared" si="11"/>
        <v>40.8</v>
      </c>
      <c r="P165" s="76"/>
    </row>
    <row r="166" spans="1:16" ht="12.75">
      <c r="A166" s="215">
        <f>IF(ISBLANK(O166),"",COUNTA($O$123:O166))</f>
        <v>37</v>
      </c>
      <c r="B166" s="109"/>
      <c r="C166" s="109">
        <v>584268</v>
      </c>
      <c r="D166" s="57" t="s">
        <v>40</v>
      </c>
      <c r="E166" s="58" t="s">
        <v>41</v>
      </c>
      <c r="F166" s="61"/>
      <c r="G166" s="58"/>
      <c r="H166" s="75" t="s">
        <v>20</v>
      </c>
      <c r="I166" s="70">
        <v>10</v>
      </c>
      <c r="J166" s="79"/>
      <c r="K166" s="78">
        <v>4.4</v>
      </c>
      <c r="L166" s="204"/>
      <c r="M166" s="71">
        <f t="shared" si="9"/>
        <v>0</v>
      </c>
      <c r="N166" s="73">
        <f t="shared" si="10"/>
        <v>299.20000000000005</v>
      </c>
      <c r="O166" s="73">
        <f t="shared" si="11"/>
        <v>29.920000000000005</v>
      </c>
      <c r="P166" s="76"/>
    </row>
    <row r="167" spans="1:16" ht="13.5" thickBot="1">
      <c r="A167" s="215">
        <f>IF(ISBLANK(O167),"",COUNTA($O$123:O167))</f>
        <v>38</v>
      </c>
      <c r="B167" s="110"/>
      <c r="C167" s="110">
        <v>587251</v>
      </c>
      <c r="D167" s="62" t="s">
        <v>81</v>
      </c>
      <c r="E167" s="63" t="s">
        <v>82</v>
      </c>
      <c r="F167" s="68" t="s">
        <v>172</v>
      </c>
      <c r="G167" s="63"/>
      <c r="H167" s="80" t="s">
        <v>20</v>
      </c>
      <c r="I167" s="70">
        <v>10</v>
      </c>
      <c r="J167" s="82"/>
      <c r="K167" s="81">
        <v>4.4</v>
      </c>
      <c r="L167" s="205"/>
      <c r="M167" s="71">
        <f t="shared" si="9"/>
        <v>0</v>
      </c>
      <c r="N167" s="73">
        <f t="shared" si="10"/>
        <v>299.20000000000005</v>
      </c>
      <c r="O167" s="73">
        <f t="shared" si="11"/>
        <v>29.920000000000005</v>
      </c>
      <c r="P167" s="83"/>
    </row>
    <row r="168" spans="1:16" ht="15.75" thickBot="1">
      <c r="A168" s="33">
        <f>IF(ISBLANK(O168),"",COUNTA($O$123:O168))</f>
      </c>
      <c r="B168" s="33"/>
      <c r="C168" s="33"/>
      <c r="D168" s="103" t="s">
        <v>181</v>
      </c>
      <c r="E168" s="34"/>
      <c r="F168" s="34"/>
      <c r="G168" s="34"/>
      <c r="H168" s="25"/>
      <c r="I168" s="35"/>
      <c r="J168" s="35">
        <f>I168*H168</f>
        <v>0</v>
      </c>
      <c r="K168" s="50"/>
      <c r="L168" s="208"/>
      <c r="M168" s="95"/>
      <c r="N168" s="96"/>
      <c r="O168" s="96"/>
      <c r="P168" s="97"/>
    </row>
    <row r="169" spans="1:16" ht="13.5" thickBot="1">
      <c r="A169" s="215">
        <f>IF(ISBLANK(O169),"",COUNTA($O$123:O169))</f>
        <v>39</v>
      </c>
      <c r="B169" s="109"/>
      <c r="C169" s="109">
        <v>584232</v>
      </c>
      <c r="D169" s="57" t="s">
        <v>59</v>
      </c>
      <c r="E169" s="58" t="s">
        <v>50</v>
      </c>
      <c r="F169" s="59" t="s">
        <v>174</v>
      </c>
      <c r="G169" s="58"/>
      <c r="H169" s="75" t="s">
        <v>20</v>
      </c>
      <c r="I169" s="70">
        <v>10</v>
      </c>
      <c r="J169" s="79"/>
      <c r="K169" s="78">
        <v>7.4</v>
      </c>
      <c r="L169" s="204"/>
      <c r="M169" s="71">
        <f>L169*K169</f>
        <v>0</v>
      </c>
      <c r="N169" s="73">
        <f>K169*68</f>
        <v>503.20000000000005</v>
      </c>
      <c r="O169" s="73">
        <f>N169/I169</f>
        <v>50.32000000000001</v>
      </c>
      <c r="P169" s="76"/>
    </row>
    <row r="170" spans="1:16" ht="15.75" thickBot="1">
      <c r="A170" s="33">
        <f>IF(ISBLANK(O170),"",COUNTA($O$123:O170))</f>
      </c>
      <c r="B170" s="33"/>
      <c r="C170" s="33"/>
      <c r="D170" s="103" t="s">
        <v>182</v>
      </c>
      <c r="E170" s="34"/>
      <c r="F170" s="34"/>
      <c r="G170" s="34"/>
      <c r="H170" s="25"/>
      <c r="I170" s="35"/>
      <c r="J170" s="35">
        <f>I170*H170</f>
        <v>0</v>
      </c>
      <c r="K170" s="50"/>
      <c r="L170" s="208"/>
      <c r="M170" s="95"/>
      <c r="N170" s="96"/>
      <c r="O170" s="96"/>
      <c r="P170" s="97"/>
    </row>
    <row r="171" spans="1:16" ht="13.5" thickBot="1">
      <c r="A171" s="215">
        <f>IF(ISBLANK(O171),"",COUNTA($O$123:O171))</f>
        <v>40</v>
      </c>
      <c r="B171" s="109"/>
      <c r="C171" s="109">
        <v>582389</v>
      </c>
      <c r="D171" s="57" t="s">
        <v>14</v>
      </c>
      <c r="E171" s="58" t="s">
        <v>13</v>
      </c>
      <c r="F171" s="59" t="s">
        <v>174</v>
      </c>
      <c r="G171" s="58"/>
      <c r="H171" s="75" t="s">
        <v>21</v>
      </c>
      <c r="I171" s="70">
        <v>10</v>
      </c>
      <c r="J171" s="79"/>
      <c r="K171" s="78">
        <v>4.9</v>
      </c>
      <c r="L171" s="204"/>
      <c r="M171" s="71">
        <f>L171*K171</f>
        <v>0</v>
      </c>
      <c r="N171" s="73">
        <f>K171*68</f>
        <v>333.20000000000005</v>
      </c>
      <c r="O171" s="73">
        <f>N171/I171</f>
        <v>33.32000000000001</v>
      </c>
      <c r="P171" s="76"/>
    </row>
    <row r="172" spans="1:16" ht="15.75" thickBot="1">
      <c r="A172" s="33">
        <f>IF(ISBLANK(O172),"",COUNTA($O$123:O172))</f>
      </c>
      <c r="B172" s="33"/>
      <c r="C172" s="33"/>
      <c r="D172" s="103" t="s">
        <v>183</v>
      </c>
      <c r="E172" s="66"/>
      <c r="F172" s="66"/>
      <c r="G172" s="66"/>
      <c r="H172" s="90"/>
      <c r="I172" s="91"/>
      <c r="J172" s="35">
        <f>I172*H172</f>
        <v>0</v>
      </c>
      <c r="K172" s="50"/>
      <c r="L172" s="209"/>
      <c r="M172" s="98"/>
      <c r="N172" s="99"/>
      <c r="O172" s="99"/>
      <c r="P172" s="100"/>
    </row>
    <row r="173" spans="1:16" ht="13.5" thickBot="1">
      <c r="A173" s="215">
        <f>IF(ISBLANK(O173),"",COUNTA($O$123:O173))</f>
        <v>41</v>
      </c>
      <c r="B173" s="110"/>
      <c r="C173" s="110">
        <v>582401</v>
      </c>
      <c r="D173" s="62" t="s">
        <v>8</v>
      </c>
      <c r="E173" s="63" t="s">
        <v>3</v>
      </c>
      <c r="F173" s="67" t="s">
        <v>174</v>
      </c>
      <c r="G173" s="63"/>
      <c r="H173" s="80" t="s">
        <v>21</v>
      </c>
      <c r="I173" s="101">
        <v>10</v>
      </c>
      <c r="J173" s="82"/>
      <c r="K173" s="81">
        <v>6.9</v>
      </c>
      <c r="L173" s="205"/>
      <c r="M173" s="102">
        <f>L173*K173</f>
        <v>0</v>
      </c>
      <c r="N173" s="73">
        <f>K173*68</f>
        <v>469.20000000000005</v>
      </c>
      <c r="O173" s="73">
        <f>N173/I173</f>
        <v>46.92</v>
      </c>
      <c r="P173" s="83"/>
    </row>
    <row r="174" spans="1:16" ht="36" customHeight="1" thickBot="1">
      <c r="A174" s="220" t="s">
        <v>200</v>
      </c>
      <c r="B174" s="221"/>
      <c r="C174" s="221"/>
      <c r="D174" s="221"/>
      <c r="E174" s="221"/>
      <c r="F174" s="221"/>
      <c r="G174" s="221"/>
      <c r="H174" s="221"/>
      <c r="I174" s="221"/>
      <c r="J174" s="221"/>
      <c r="K174" s="221"/>
      <c r="L174" s="44"/>
      <c r="M174" s="53"/>
      <c r="N174" s="45"/>
      <c r="O174" s="45"/>
      <c r="P174" s="47"/>
    </row>
    <row r="175" spans="1:16" ht="16.5" thickBot="1">
      <c r="A175" s="105"/>
      <c r="B175" s="21"/>
      <c r="C175" s="21"/>
      <c r="D175" s="103" t="s">
        <v>171</v>
      </c>
      <c r="E175" s="21"/>
      <c r="F175" s="22"/>
      <c r="G175" s="23"/>
      <c r="H175" s="23"/>
      <c r="I175" s="24"/>
      <c r="J175" s="24"/>
      <c r="K175" s="50"/>
      <c r="L175" s="210"/>
      <c r="M175" s="51"/>
      <c r="N175" s="26"/>
      <c r="O175" s="26"/>
      <c r="P175" s="27"/>
    </row>
    <row r="176" spans="1:16" ht="12.75">
      <c r="A176" s="215">
        <f>IF(ISBLANK(O176),"",COUNTA($O$176:O176))</f>
        <v>1</v>
      </c>
      <c r="B176" s="109"/>
      <c r="C176" s="109">
        <v>587255</v>
      </c>
      <c r="D176" s="57" t="s">
        <v>74</v>
      </c>
      <c r="E176" s="58" t="s">
        <v>73</v>
      </c>
      <c r="F176" s="60" t="s">
        <v>172</v>
      </c>
      <c r="G176" s="58"/>
      <c r="H176" s="75" t="s">
        <v>21</v>
      </c>
      <c r="I176" s="70">
        <v>30</v>
      </c>
      <c r="J176" s="70">
        <v>1</v>
      </c>
      <c r="K176" s="77">
        <v>9.9</v>
      </c>
      <c r="L176" s="203"/>
      <c r="M176" s="71">
        <f>L176*K176</f>
        <v>0</v>
      </c>
      <c r="N176" s="73">
        <f>K176*68</f>
        <v>673.2</v>
      </c>
      <c r="O176" s="73">
        <f>N176/I176</f>
        <v>22.44</v>
      </c>
      <c r="P176" s="76"/>
    </row>
    <row r="177" spans="1:16" ht="12.75">
      <c r="A177" s="215">
        <f>IF(ISBLANK(O177),"",COUNTA($O$176:O177))</f>
        <v>2</v>
      </c>
      <c r="B177" s="109"/>
      <c r="C177" s="109">
        <v>52925</v>
      </c>
      <c r="D177" s="57" t="s">
        <v>75</v>
      </c>
      <c r="E177" s="58" t="s">
        <v>76</v>
      </c>
      <c r="F177" s="61"/>
      <c r="G177" s="58"/>
      <c r="H177" s="75" t="s">
        <v>21</v>
      </c>
      <c r="I177" s="70">
        <v>30</v>
      </c>
      <c r="J177" s="70">
        <v>1</v>
      </c>
      <c r="K177" s="78">
        <v>14.9</v>
      </c>
      <c r="L177" s="204"/>
      <c r="M177" s="71">
        <f>L177*K177</f>
        <v>0</v>
      </c>
      <c r="N177" s="73">
        <f>K177*68</f>
        <v>1013.2</v>
      </c>
      <c r="O177" s="73">
        <f>N177/I177</f>
        <v>33.77333333333333</v>
      </c>
      <c r="P177" s="76"/>
    </row>
    <row r="178" spans="1:16" ht="12.75">
      <c r="A178" s="215">
        <f>IF(ISBLANK(O178),"",COUNTA($O$176:O178))</f>
        <v>3</v>
      </c>
      <c r="B178" s="109"/>
      <c r="C178" s="109">
        <v>584286</v>
      </c>
      <c r="D178" s="57" t="s">
        <v>60</v>
      </c>
      <c r="E178" s="58" t="s">
        <v>51</v>
      </c>
      <c r="F178" s="61"/>
      <c r="G178" s="58"/>
      <c r="H178" s="75" t="s">
        <v>21</v>
      </c>
      <c r="I178" s="70">
        <v>30</v>
      </c>
      <c r="J178" s="70">
        <v>1</v>
      </c>
      <c r="K178" s="78">
        <v>12.1</v>
      </c>
      <c r="L178" s="204"/>
      <c r="M178" s="71">
        <f>L178*K178</f>
        <v>0</v>
      </c>
      <c r="N178" s="73">
        <f>K178*68</f>
        <v>822.8</v>
      </c>
      <c r="O178" s="73">
        <f>N178/I178</f>
        <v>27.426666666666666</v>
      </c>
      <c r="P178" s="76"/>
    </row>
    <row r="179" spans="1:16" ht="12.75">
      <c r="A179" s="215">
        <f>IF(ISBLANK(O179),"",COUNTA($O$176:O179))</f>
        <v>4</v>
      </c>
      <c r="B179" s="109"/>
      <c r="C179" s="109">
        <v>52770</v>
      </c>
      <c r="D179" s="57" t="s">
        <v>7</v>
      </c>
      <c r="E179" s="58" t="s">
        <v>5</v>
      </c>
      <c r="F179" s="61"/>
      <c r="G179" s="58"/>
      <c r="H179" s="75" t="s">
        <v>21</v>
      </c>
      <c r="I179" s="70">
        <v>30</v>
      </c>
      <c r="J179" s="70">
        <v>1</v>
      </c>
      <c r="K179" s="78">
        <v>13</v>
      </c>
      <c r="L179" s="204"/>
      <c r="M179" s="71">
        <f>L179*K179</f>
        <v>0</v>
      </c>
      <c r="N179" s="73">
        <f>K179*68</f>
        <v>884</v>
      </c>
      <c r="O179" s="73">
        <f>N179/I179</f>
        <v>29.466666666666665</v>
      </c>
      <c r="P179" s="76"/>
    </row>
    <row r="180" spans="1:16" ht="13.5" thickBot="1">
      <c r="A180" s="215">
        <f>IF(ISBLANK(O180),"",COUNTA($O$176:O180))</f>
        <v>5</v>
      </c>
      <c r="B180" s="109"/>
      <c r="C180" s="109">
        <v>52772</v>
      </c>
      <c r="D180" s="57" t="s">
        <v>6</v>
      </c>
      <c r="E180" s="58" t="s">
        <v>4</v>
      </c>
      <c r="F180" s="61"/>
      <c r="G180" s="58"/>
      <c r="H180" s="75" t="s">
        <v>21</v>
      </c>
      <c r="I180" s="70">
        <v>30</v>
      </c>
      <c r="J180" s="70">
        <v>1</v>
      </c>
      <c r="K180" s="78">
        <v>13</v>
      </c>
      <c r="L180" s="204"/>
      <c r="M180" s="71">
        <f>L180*K180</f>
        <v>0</v>
      </c>
      <c r="N180" s="73">
        <f>K180*68</f>
        <v>884</v>
      </c>
      <c r="O180" s="73">
        <f>N180/I180</f>
        <v>29.466666666666665</v>
      </c>
      <c r="P180" s="76"/>
    </row>
    <row r="181" spans="1:16" ht="15.75" thickBot="1">
      <c r="A181" s="33">
        <f>IF(ISBLANK(O181),"",COUNTA($O$176:O181))</f>
      </c>
      <c r="B181" s="33"/>
      <c r="C181" s="33"/>
      <c r="D181" s="103" t="s">
        <v>173</v>
      </c>
      <c r="E181" s="34"/>
      <c r="F181" s="34"/>
      <c r="G181" s="34"/>
      <c r="H181" s="25"/>
      <c r="I181" s="35"/>
      <c r="J181" s="35">
        <f>I181*H181</f>
        <v>0</v>
      </c>
      <c r="K181" s="84"/>
      <c r="L181" s="206"/>
      <c r="M181" s="84"/>
      <c r="N181" s="86"/>
      <c r="O181" s="86"/>
      <c r="P181" s="87"/>
    </row>
    <row r="182" spans="1:16" ht="12.75">
      <c r="A182" s="215">
        <f>IF(ISBLANK(O182),"",COUNTA($O$176:O182))</f>
        <v>6</v>
      </c>
      <c r="B182" s="108"/>
      <c r="C182" s="108">
        <v>557485</v>
      </c>
      <c r="D182" s="55" t="s">
        <v>11</v>
      </c>
      <c r="E182" s="56" t="s">
        <v>10</v>
      </c>
      <c r="F182" s="59" t="s">
        <v>174</v>
      </c>
      <c r="G182" s="56"/>
      <c r="H182" s="69" t="s">
        <v>21</v>
      </c>
      <c r="I182" s="70">
        <v>30</v>
      </c>
      <c r="J182" s="70">
        <v>1</v>
      </c>
      <c r="K182" s="88">
        <v>18.4</v>
      </c>
      <c r="L182" s="207"/>
      <c r="M182" s="71">
        <f>L182*K182</f>
        <v>0</v>
      </c>
      <c r="N182" s="73">
        <f>K182*68</f>
        <v>1251.1999999999998</v>
      </c>
      <c r="O182" s="73">
        <f>N182/I182</f>
        <v>41.70666666666666</v>
      </c>
      <c r="P182" s="74"/>
    </row>
    <row r="183" spans="1:16" ht="13.5" thickBot="1">
      <c r="A183" s="215">
        <f>IF(ISBLANK(O183),"",COUNTA($O$176:O183))</f>
        <v>7</v>
      </c>
      <c r="B183" s="109"/>
      <c r="C183" s="109">
        <v>582420</v>
      </c>
      <c r="D183" s="57" t="s">
        <v>47</v>
      </c>
      <c r="E183" s="58" t="s">
        <v>12</v>
      </c>
      <c r="F183" s="59" t="s">
        <v>174</v>
      </c>
      <c r="G183" s="58"/>
      <c r="H183" s="75" t="s">
        <v>21</v>
      </c>
      <c r="I183" s="70">
        <v>30</v>
      </c>
      <c r="J183" s="70">
        <v>1</v>
      </c>
      <c r="K183" s="78">
        <v>18.4</v>
      </c>
      <c r="L183" s="204"/>
      <c r="M183" s="71">
        <f>L183*K183</f>
        <v>0</v>
      </c>
      <c r="N183" s="73">
        <f>K183*68</f>
        <v>1251.1999999999998</v>
      </c>
      <c r="O183" s="73">
        <f>N183/I183</f>
        <v>41.70666666666666</v>
      </c>
      <c r="P183" s="76"/>
    </row>
    <row r="184" spans="1:16" ht="15.75" thickBot="1">
      <c r="A184" s="33">
        <f>IF(ISBLANK(O184),"",COUNTA($O$176:O184))</f>
      </c>
      <c r="B184" s="111"/>
      <c r="C184" s="111"/>
      <c r="D184" s="104" t="s">
        <v>175</v>
      </c>
      <c r="E184" s="64"/>
      <c r="F184" s="64"/>
      <c r="G184" s="64"/>
      <c r="H184" s="86"/>
      <c r="I184" s="85"/>
      <c r="J184" s="85"/>
      <c r="K184" s="113"/>
      <c r="L184" s="206"/>
      <c r="M184" s="84"/>
      <c r="N184" s="86"/>
      <c r="O184" s="86"/>
      <c r="P184" s="87"/>
    </row>
    <row r="185" spans="1:16" ht="12.75">
      <c r="A185" s="215">
        <f>IF(ISBLANK(O185),"",COUNTA($O$176:O185))</f>
        <v>8</v>
      </c>
      <c r="B185" s="108"/>
      <c r="C185" s="108">
        <v>587258</v>
      </c>
      <c r="D185" s="55" t="s">
        <v>169</v>
      </c>
      <c r="E185" s="56" t="s">
        <v>66</v>
      </c>
      <c r="F185" s="65" t="s">
        <v>172</v>
      </c>
      <c r="G185" s="56"/>
      <c r="H185" s="89" t="s">
        <v>21</v>
      </c>
      <c r="I185" s="72">
        <v>30</v>
      </c>
      <c r="J185" s="72">
        <v>1</v>
      </c>
      <c r="K185" s="88">
        <v>14</v>
      </c>
      <c r="L185" s="207"/>
      <c r="M185" s="71">
        <f aca="true" t="shared" si="12" ref="M185:M193">L185*K185</f>
        <v>0</v>
      </c>
      <c r="N185" s="73">
        <f aca="true" t="shared" si="13" ref="N185:N193">K185*68</f>
        <v>952</v>
      </c>
      <c r="O185" s="73">
        <f aca="true" t="shared" si="14" ref="O185:O193">N185/I185</f>
        <v>31.733333333333334</v>
      </c>
      <c r="P185" s="74"/>
    </row>
    <row r="186" spans="1:16" ht="12.75">
      <c r="A186" s="215">
        <f>IF(ISBLANK(O186),"",COUNTA($O$176:O186))</f>
        <v>9</v>
      </c>
      <c r="B186" s="109"/>
      <c r="C186" s="109">
        <v>579427</v>
      </c>
      <c r="D186" s="57" t="s">
        <v>42</v>
      </c>
      <c r="E186" s="58" t="s">
        <v>27</v>
      </c>
      <c r="F186" s="61"/>
      <c r="G186" s="58"/>
      <c r="H186" s="75" t="s">
        <v>21</v>
      </c>
      <c r="I186" s="72">
        <v>30</v>
      </c>
      <c r="J186" s="72">
        <v>1</v>
      </c>
      <c r="K186" s="78">
        <v>11.5</v>
      </c>
      <c r="L186" s="204"/>
      <c r="M186" s="71">
        <f t="shared" si="12"/>
        <v>0</v>
      </c>
      <c r="N186" s="73">
        <f t="shared" si="13"/>
        <v>782</v>
      </c>
      <c r="O186" s="73">
        <f t="shared" si="14"/>
        <v>26.066666666666666</v>
      </c>
      <c r="P186" s="76"/>
    </row>
    <row r="187" spans="1:16" ht="12.75">
      <c r="A187" s="215">
        <f>IF(ISBLANK(O187),"",COUNTA($O$176:O187))</f>
        <v>10</v>
      </c>
      <c r="B187" s="109"/>
      <c r="C187" s="109">
        <v>587260</v>
      </c>
      <c r="D187" s="57" t="s">
        <v>67</v>
      </c>
      <c r="E187" s="58" t="s">
        <v>68</v>
      </c>
      <c r="F187" s="65" t="s">
        <v>172</v>
      </c>
      <c r="G187" s="58"/>
      <c r="H187" s="75" t="s">
        <v>21</v>
      </c>
      <c r="I187" s="72">
        <v>30</v>
      </c>
      <c r="J187" s="72">
        <v>1</v>
      </c>
      <c r="K187" s="78">
        <v>10.5</v>
      </c>
      <c r="L187" s="204"/>
      <c r="M187" s="71">
        <f t="shared" si="12"/>
        <v>0</v>
      </c>
      <c r="N187" s="73">
        <f t="shared" si="13"/>
        <v>714</v>
      </c>
      <c r="O187" s="73">
        <f t="shared" si="14"/>
        <v>23.8</v>
      </c>
      <c r="P187" s="76"/>
    </row>
    <row r="188" spans="1:16" ht="12.75">
      <c r="A188" s="215">
        <f>IF(ISBLANK(O188),"",COUNTA($O$176:O188))</f>
        <v>11</v>
      </c>
      <c r="B188" s="109"/>
      <c r="C188" s="109">
        <v>582406</v>
      </c>
      <c r="D188" s="57" t="s">
        <v>45</v>
      </c>
      <c r="E188" s="58" t="s">
        <v>46</v>
      </c>
      <c r="F188" s="61"/>
      <c r="G188" s="58"/>
      <c r="H188" s="75" t="s">
        <v>21</v>
      </c>
      <c r="I188" s="72">
        <v>30</v>
      </c>
      <c r="J188" s="72">
        <v>1</v>
      </c>
      <c r="K188" s="78">
        <v>10.5</v>
      </c>
      <c r="L188" s="204"/>
      <c r="M188" s="71">
        <f t="shared" si="12"/>
        <v>0</v>
      </c>
      <c r="N188" s="73">
        <f t="shared" si="13"/>
        <v>714</v>
      </c>
      <c r="O188" s="73">
        <f t="shared" si="14"/>
        <v>23.8</v>
      </c>
      <c r="P188" s="76"/>
    </row>
    <row r="189" spans="1:16" ht="12.75">
      <c r="A189" s="215">
        <f>IF(ISBLANK(O189),"",COUNTA($O$176:O189))</f>
        <v>12</v>
      </c>
      <c r="B189" s="109"/>
      <c r="C189" s="109">
        <v>579431</v>
      </c>
      <c r="D189" s="57" t="s">
        <v>28</v>
      </c>
      <c r="E189" s="58" t="s">
        <v>29</v>
      </c>
      <c r="F189" s="61"/>
      <c r="G189" s="58"/>
      <c r="H189" s="75" t="s">
        <v>21</v>
      </c>
      <c r="I189" s="72">
        <v>30</v>
      </c>
      <c r="J189" s="72">
        <v>1</v>
      </c>
      <c r="K189" s="78">
        <v>13.3</v>
      </c>
      <c r="L189" s="204"/>
      <c r="M189" s="71">
        <f t="shared" si="12"/>
        <v>0</v>
      </c>
      <c r="N189" s="73">
        <f t="shared" si="13"/>
        <v>904.4000000000001</v>
      </c>
      <c r="O189" s="73">
        <f t="shared" si="14"/>
        <v>30.14666666666667</v>
      </c>
      <c r="P189" s="76"/>
    </row>
    <row r="190" spans="1:16" ht="12.75">
      <c r="A190" s="215">
        <f>IF(ISBLANK(O190),"",COUNTA($O$176:O190))</f>
        <v>13</v>
      </c>
      <c r="B190" s="109"/>
      <c r="C190" s="109">
        <v>52797</v>
      </c>
      <c r="D190" s="57" t="s">
        <v>69</v>
      </c>
      <c r="E190" s="58" t="s">
        <v>70</v>
      </c>
      <c r="F190" s="61"/>
      <c r="G190" s="58"/>
      <c r="H190" s="75" t="s">
        <v>21</v>
      </c>
      <c r="I190" s="72">
        <v>30</v>
      </c>
      <c r="J190" s="72">
        <v>1</v>
      </c>
      <c r="K190" s="78">
        <v>10.2</v>
      </c>
      <c r="L190" s="204"/>
      <c r="M190" s="71">
        <f t="shared" si="12"/>
        <v>0</v>
      </c>
      <c r="N190" s="73">
        <f t="shared" si="13"/>
        <v>693.5999999999999</v>
      </c>
      <c r="O190" s="73">
        <f t="shared" si="14"/>
        <v>23.119999999999997</v>
      </c>
      <c r="P190" s="76"/>
    </row>
    <row r="191" spans="1:16" ht="12.75">
      <c r="A191" s="215">
        <f>IF(ISBLANK(O191),"",COUNTA($O$176:O191))</f>
        <v>14</v>
      </c>
      <c r="B191" s="109"/>
      <c r="C191" s="109">
        <v>582408</v>
      </c>
      <c r="D191" s="57" t="s">
        <v>44</v>
      </c>
      <c r="E191" s="58" t="s">
        <v>43</v>
      </c>
      <c r="F191" s="61"/>
      <c r="G191" s="58"/>
      <c r="H191" s="75" t="s">
        <v>21</v>
      </c>
      <c r="I191" s="72">
        <v>30</v>
      </c>
      <c r="J191" s="72">
        <v>1</v>
      </c>
      <c r="K191" s="78">
        <v>12.4</v>
      </c>
      <c r="L191" s="204"/>
      <c r="M191" s="71">
        <f t="shared" si="12"/>
        <v>0</v>
      </c>
      <c r="N191" s="73">
        <f t="shared" si="13"/>
        <v>843.2</v>
      </c>
      <c r="O191" s="73">
        <f t="shared" si="14"/>
        <v>28.10666666666667</v>
      </c>
      <c r="P191" s="76"/>
    </row>
    <row r="192" spans="1:16" ht="12.75">
      <c r="A192" s="215">
        <f>IF(ISBLANK(O192),"",COUNTA($O$176:O192))</f>
        <v>15</v>
      </c>
      <c r="B192" s="109"/>
      <c r="C192" s="109">
        <v>587264</v>
      </c>
      <c r="D192" s="57" t="s">
        <v>71</v>
      </c>
      <c r="E192" s="58" t="s">
        <v>72</v>
      </c>
      <c r="F192" s="65" t="s">
        <v>172</v>
      </c>
      <c r="G192" s="58"/>
      <c r="H192" s="75" t="s">
        <v>21</v>
      </c>
      <c r="I192" s="72">
        <v>30</v>
      </c>
      <c r="J192" s="72">
        <v>1</v>
      </c>
      <c r="K192" s="78">
        <v>15.6</v>
      </c>
      <c r="L192" s="204"/>
      <c r="M192" s="71">
        <f t="shared" si="12"/>
        <v>0</v>
      </c>
      <c r="N192" s="73">
        <f t="shared" si="13"/>
        <v>1060.8</v>
      </c>
      <c r="O192" s="73">
        <f t="shared" si="14"/>
        <v>35.36</v>
      </c>
      <c r="P192" s="76"/>
    </row>
    <row r="193" spans="1:16" ht="13.5" thickBot="1">
      <c r="A193" s="215">
        <f>IF(ISBLANK(O193),"",COUNTA($O$176:O193))</f>
        <v>16</v>
      </c>
      <c r="B193" s="109"/>
      <c r="C193" s="109">
        <v>579432</v>
      </c>
      <c r="D193" s="57" t="s">
        <v>30</v>
      </c>
      <c r="E193" s="58" t="s">
        <v>31</v>
      </c>
      <c r="F193" s="61"/>
      <c r="G193" s="58"/>
      <c r="H193" s="75" t="s">
        <v>21</v>
      </c>
      <c r="I193" s="72">
        <v>30</v>
      </c>
      <c r="J193" s="72">
        <v>1</v>
      </c>
      <c r="K193" s="78">
        <v>11.8</v>
      </c>
      <c r="L193" s="204"/>
      <c r="M193" s="71">
        <f t="shared" si="12"/>
        <v>0</v>
      </c>
      <c r="N193" s="73">
        <f t="shared" si="13"/>
        <v>802.4000000000001</v>
      </c>
      <c r="O193" s="73">
        <f t="shared" si="14"/>
        <v>26.74666666666667</v>
      </c>
      <c r="P193" s="76"/>
    </row>
    <row r="194" spans="1:16" ht="15.75" thickBot="1">
      <c r="A194" s="33">
        <f>IF(ISBLANK(O194),"",COUNTA($O$176:O194))</f>
      </c>
      <c r="B194" s="33"/>
      <c r="C194" s="33"/>
      <c r="D194" s="103" t="s">
        <v>176</v>
      </c>
      <c r="E194" s="66"/>
      <c r="F194" s="66"/>
      <c r="G194" s="66"/>
      <c r="H194" s="90"/>
      <c r="I194" s="91"/>
      <c r="J194" s="35">
        <f>I194*H194</f>
        <v>0</v>
      </c>
      <c r="K194" s="51"/>
      <c r="L194" s="206"/>
      <c r="M194" s="84"/>
      <c r="N194" s="86"/>
      <c r="O194" s="86"/>
      <c r="P194" s="87"/>
    </row>
    <row r="195" spans="1:16" ht="12.75">
      <c r="A195" s="215">
        <f>IF(ISBLANK(O195),"",COUNTA($O$176:O195))</f>
        <v>17</v>
      </c>
      <c r="B195" s="108"/>
      <c r="C195" s="108">
        <v>579449</v>
      </c>
      <c r="D195" s="55" t="s">
        <v>36</v>
      </c>
      <c r="E195" s="56" t="s">
        <v>37</v>
      </c>
      <c r="F195" s="59" t="s">
        <v>174</v>
      </c>
      <c r="G195" s="56"/>
      <c r="H195" s="69" t="s">
        <v>21</v>
      </c>
      <c r="I195" s="70">
        <v>30</v>
      </c>
      <c r="J195" s="70">
        <v>1</v>
      </c>
      <c r="K195" s="88">
        <v>25.8</v>
      </c>
      <c r="L195" s="207"/>
      <c r="M195" s="71">
        <f>L195*K195</f>
        <v>0</v>
      </c>
      <c r="N195" s="73">
        <f>K195*68</f>
        <v>1754.4</v>
      </c>
      <c r="O195" s="73">
        <f>N195/I195</f>
        <v>58.480000000000004</v>
      </c>
      <c r="P195" s="74"/>
    </row>
    <row r="196" spans="1:16" ht="13.5" thickBot="1">
      <c r="A196" s="215">
        <f>IF(ISBLANK(O196),"",COUNTA($O$176:O196))</f>
        <v>18</v>
      </c>
      <c r="B196" s="109"/>
      <c r="C196" s="109">
        <v>566680</v>
      </c>
      <c r="D196" s="57" t="s">
        <v>17</v>
      </c>
      <c r="E196" s="58" t="s">
        <v>16</v>
      </c>
      <c r="F196" s="59" t="s">
        <v>174</v>
      </c>
      <c r="G196" s="58"/>
      <c r="H196" s="75" t="s">
        <v>21</v>
      </c>
      <c r="I196" s="70">
        <v>30</v>
      </c>
      <c r="J196" s="70">
        <v>1</v>
      </c>
      <c r="K196" s="78">
        <v>25.8</v>
      </c>
      <c r="L196" s="204"/>
      <c r="M196" s="71">
        <f>L196*K196</f>
        <v>0</v>
      </c>
      <c r="N196" s="73">
        <f>K196*68</f>
        <v>1754.4</v>
      </c>
      <c r="O196" s="73">
        <f>N196/I196</f>
        <v>58.480000000000004</v>
      </c>
      <c r="P196" s="76"/>
    </row>
    <row r="197" spans="1:16" ht="15.75" thickBot="1">
      <c r="A197" s="33">
        <f>IF(ISBLANK(O197),"",COUNTA($O$176:O197))</f>
      </c>
      <c r="B197" s="33"/>
      <c r="C197" s="33"/>
      <c r="D197" s="103" t="s">
        <v>202</v>
      </c>
      <c r="E197" s="66"/>
      <c r="F197" s="66"/>
      <c r="G197" s="66"/>
      <c r="H197" s="90"/>
      <c r="I197" s="91"/>
      <c r="J197" s="35">
        <f>I197*H197</f>
        <v>0</v>
      </c>
      <c r="K197" s="51"/>
      <c r="L197" s="206"/>
      <c r="M197" s="84"/>
      <c r="N197" s="86"/>
      <c r="O197" s="86"/>
      <c r="P197" s="87"/>
    </row>
    <row r="198" spans="1:16" ht="13.5" thickBot="1">
      <c r="A198" s="215">
        <f>IF(ISBLANK(O198),"",COUNTA($O$176:O198))</f>
        <v>19</v>
      </c>
      <c r="B198" s="109"/>
      <c r="C198" s="109">
        <v>584304</v>
      </c>
      <c r="D198" s="57" t="s">
        <v>53</v>
      </c>
      <c r="E198" s="58" t="s">
        <v>177</v>
      </c>
      <c r="F198" s="59" t="s">
        <v>174</v>
      </c>
      <c r="G198" s="58"/>
      <c r="H198" s="93" t="s">
        <v>21</v>
      </c>
      <c r="I198" s="92">
        <v>30</v>
      </c>
      <c r="J198" s="92">
        <v>1</v>
      </c>
      <c r="K198" s="78">
        <v>21.3</v>
      </c>
      <c r="L198" s="204"/>
      <c r="M198" s="71">
        <f>L198*K198</f>
        <v>0</v>
      </c>
      <c r="N198" s="73">
        <f>K198*68</f>
        <v>1448.4</v>
      </c>
      <c r="O198" s="73">
        <f>N198/I198</f>
        <v>48.28</v>
      </c>
      <c r="P198" s="76"/>
    </row>
    <row r="199" spans="1:16" ht="15.75" thickBot="1">
      <c r="A199" s="33">
        <f>IF(ISBLANK(O199),"",COUNTA($O$176:O199))</f>
      </c>
      <c r="B199" s="33"/>
      <c r="C199" s="33"/>
      <c r="D199" s="103" t="s">
        <v>178</v>
      </c>
      <c r="E199" s="34"/>
      <c r="F199" s="34"/>
      <c r="G199" s="34"/>
      <c r="H199" s="25"/>
      <c r="I199" s="35"/>
      <c r="J199" s="35">
        <f>I199*H199</f>
        <v>0</v>
      </c>
      <c r="K199" s="51"/>
      <c r="L199" s="206"/>
      <c r="M199" s="84"/>
      <c r="N199" s="86"/>
      <c r="O199" s="86"/>
      <c r="P199" s="94"/>
    </row>
    <row r="200" spans="1:16" ht="12.75">
      <c r="A200" s="215">
        <f>IF(ISBLANK(O200),"",COUNTA($O$176:O200))</f>
        <v>20</v>
      </c>
      <c r="B200" s="109"/>
      <c r="C200" s="109">
        <v>587265</v>
      </c>
      <c r="D200" s="57" t="s">
        <v>77</v>
      </c>
      <c r="E200" s="58" t="s">
        <v>78</v>
      </c>
      <c r="F200" s="59" t="s">
        <v>174</v>
      </c>
      <c r="G200" s="58"/>
      <c r="H200" s="75" t="s">
        <v>21</v>
      </c>
      <c r="I200" s="70">
        <v>30</v>
      </c>
      <c r="J200" s="70">
        <v>1</v>
      </c>
      <c r="K200" s="78">
        <v>9.2</v>
      </c>
      <c r="L200" s="204"/>
      <c r="M200" s="71">
        <f>L200*K200</f>
        <v>0</v>
      </c>
      <c r="N200" s="73">
        <f>K200*68</f>
        <v>625.5999999999999</v>
      </c>
      <c r="O200" s="73">
        <f>N200/I200</f>
        <v>20.85333333333333</v>
      </c>
      <c r="P200" s="76"/>
    </row>
    <row r="201" spans="1:16" ht="12.75">
      <c r="A201" s="215">
        <f>IF(ISBLANK(O201),"",COUNTA($O$176:O201))</f>
        <v>21</v>
      </c>
      <c r="B201" s="109"/>
      <c r="C201" s="109">
        <v>587266</v>
      </c>
      <c r="D201" s="57" t="s">
        <v>79</v>
      </c>
      <c r="E201" s="58" t="s">
        <v>80</v>
      </c>
      <c r="F201" s="61"/>
      <c r="G201" s="58"/>
      <c r="H201" s="75" t="s">
        <v>21</v>
      </c>
      <c r="I201" s="70">
        <v>30</v>
      </c>
      <c r="J201" s="70">
        <v>1</v>
      </c>
      <c r="K201" s="78">
        <v>8.9</v>
      </c>
      <c r="L201" s="204"/>
      <c r="M201" s="71">
        <f>L201*K201</f>
        <v>0</v>
      </c>
      <c r="N201" s="73">
        <f>K201*68</f>
        <v>605.2</v>
      </c>
      <c r="O201" s="73">
        <f>N201/I201</f>
        <v>20.173333333333336</v>
      </c>
      <c r="P201" s="76"/>
    </row>
    <row r="202" spans="1:16" ht="12.75">
      <c r="A202" s="215">
        <f>IF(ISBLANK(O202),"",COUNTA($O$176:O202))</f>
        <v>22</v>
      </c>
      <c r="B202" s="109"/>
      <c r="C202" s="109">
        <v>584289</v>
      </c>
      <c r="D202" s="57" t="s">
        <v>61</v>
      </c>
      <c r="E202" s="58" t="s">
        <v>52</v>
      </c>
      <c r="F202" s="61"/>
      <c r="G202" s="58"/>
      <c r="H202" s="75" t="s">
        <v>21</v>
      </c>
      <c r="I202" s="70">
        <v>30</v>
      </c>
      <c r="J202" s="70">
        <v>1</v>
      </c>
      <c r="K202" s="78">
        <v>8.9</v>
      </c>
      <c r="L202" s="204"/>
      <c r="M202" s="71">
        <f>L202*K202</f>
        <v>0</v>
      </c>
      <c r="N202" s="73">
        <f>K202*68</f>
        <v>605.2</v>
      </c>
      <c r="O202" s="73">
        <f>N202/I202</f>
        <v>20.173333333333336</v>
      </c>
      <c r="P202" s="76"/>
    </row>
    <row r="203" spans="1:16" ht="12.75">
      <c r="A203" s="215">
        <f>IF(ISBLANK(O203),"",COUNTA($O$176:O203))</f>
        <v>23</v>
      </c>
      <c r="B203" s="109"/>
      <c r="C203" s="109">
        <v>579443</v>
      </c>
      <c r="D203" s="57" t="s">
        <v>34</v>
      </c>
      <c r="E203" s="58" t="s">
        <v>35</v>
      </c>
      <c r="F203" s="61"/>
      <c r="G203" s="58"/>
      <c r="H203" s="75" t="s">
        <v>21</v>
      </c>
      <c r="I203" s="70">
        <v>30</v>
      </c>
      <c r="J203" s="70">
        <v>1</v>
      </c>
      <c r="K203" s="78">
        <v>8.6</v>
      </c>
      <c r="L203" s="204"/>
      <c r="M203" s="71">
        <f>L203*K203</f>
        <v>0</v>
      </c>
      <c r="N203" s="73">
        <f>K203*68</f>
        <v>584.8</v>
      </c>
      <c r="O203" s="73">
        <f>N203/I203</f>
        <v>19.493333333333332</v>
      </c>
      <c r="P203" s="76"/>
    </row>
    <row r="204" spans="1:16" ht="13.5" thickBot="1">
      <c r="A204" s="215">
        <f>IF(ISBLANK(O204),"",COUNTA($O$176:O204))</f>
        <v>24</v>
      </c>
      <c r="B204" s="109"/>
      <c r="C204" s="109">
        <v>576510</v>
      </c>
      <c r="D204" s="57" t="s">
        <v>23</v>
      </c>
      <c r="E204" s="58" t="s">
        <v>22</v>
      </c>
      <c r="F204" s="61"/>
      <c r="G204" s="58"/>
      <c r="H204" s="75" t="s">
        <v>21</v>
      </c>
      <c r="I204" s="70">
        <v>30</v>
      </c>
      <c r="J204" s="70">
        <v>1</v>
      </c>
      <c r="K204" s="78">
        <v>8</v>
      </c>
      <c r="L204" s="204"/>
      <c r="M204" s="71">
        <f>L204*K204</f>
        <v>0</v>
      </c>
      <c r="N204" s="73">
        <f>K204*68</f>
        <v>544</v>
      </c>
      <c r="O204" s="73">
        <f>N204/I204</f>
        <v>18.133333333333333</v>
      </c>
      <c r="P204" s="76"/>
    </row>
    <row r="205" spans="1:16" ht="15.75" thickBot="1">
      <c r="A205" s="33">
        <f>IF(ISBLANK(O205),"",COUNTA($O$176:O205))</f>
      </c>
      <c r="B205" s="33"/>
      <c r="C205" s="33"/>
      <c r="D205" s="103" t="s">
        <v>180</v>
      </c>
      <c r="E205" s="34"/>
      <c r="F205" s="34"/>
      <c r="G205" s="34"/>
      <c r="H205" s="25"/>
      <c r="I205" s="35"/>
      <c r="J205" s="35">
        <f>I205*H205</f>
        <v>0</v>
      </c>
      <c r="K205" s="51"/>
      <c r="L205" s="206"/>
      <c r="M205" s="84"/>
      <c r="N205" s="86"/>
      <c r="O205" s="86"/>
      <c r="P205" s="87"/>
    </row>
    <row r="206" spans="1:16" ht="12.75">
      <c r="A206" s="215">
        <f>IF(ISBLANK(O206),"",COUNTA($O$176:O206))</f>
        <v>25</v>
      </c>
      <c r="B206" s="109"/>
      <c r="C206" s="109">
        <v>52815</v>
      </c>
      <c r="D206" s="57" t="s">
        <v>64</v>
      </c>
      <c r="E206" s="58" t="s">
        <v>65</v>
      </c>
      <c r="F206" s="59" t="s">
        <v>174</v>
      </c>
      <c r="G206" s="58"/>
      <c r="H206" s="75" t="s">
        <v>21</v>
      </c>
      <c r="I206" s="79">
        <v>30</v>
      </c>
      <c r="J206" s="79">
        <v>1</v>
      </c>
      <c r="K206" s="78">
        <v>19.7</v>
      </c>
      <c r="L206" s="204"/>
      <c r="M206" s="71">
        <f>L206*K206</f>
        <v>0</v>
      </c>
      <c r="N206" s="73">
        <f>K206*68</f>
        <v>1339.6</v>
      </c>
      <c r="O206" s="73">
        <f>N206/I206</f>
        <v>44.65333333333333</v>
      </c>
      <c r="P206" s="76"/>
    </row>
    <row r="207" spans="1:16" ht="13.5" thickBot="1">
      <c r="A207" s="215">
        <f>IF(ISBLANK(O207),"",COUNTA($O$176:O207))</f>
        <v>26</v>
      </c>
      <c r="B207" s="109"/>
      <c r="C207" s="109">
        <v>52816</v>
      </c>
      <c r="D207" s="57" t="s">
        <v>0</v>
      </c>
      <c r="E207" s="58" t="s">
        <v>1</v>
      </c>
      <c r="F207" s="59" t="s">
        <v>174</v>
      </c>
      <c r="G207" s="58"/>
      <c r="H207" s="75" t="s">
        <v>21</v>
      </c>
      <c r="I207" s="79">
        <v>30</v>
      </c>
      <c r="J207" s="79">
        <v>1</v>
      </c>
      <c r="K207" s="78">
        <v>13.7</v>
      </c>
      <c r="L207" s="204"/>
      <c r="M207" s="71">
        <f>L207*K207</f>
        <v>0</v>
      </c>
      <c r="N207" s="73">
        <f>K207*68</f>
        <v>931.5999999999999</v>
      </c>
      <c r="O207" s="73">
        <f>N207/I207</f>
        <v>31.05333333333333</v>
      </c>
      <c r="P207" s="76"/>
    </row>
    <row r="208" spans="1:16" ht="15.75" thickBot="1">
      <c r="A208" s="33">
        <f>IF(ISBLANK(O208),"",COUNTA($O$176:O208))</f>
      </c>
      <c r="B208" s="33"/>
      <c r="C208" s="33"/>
      <c r="D208" s="103" t="s">
        <v>179</v>
      </c>
      <c r="E208" s="34"/>
      <c r="F208" s="34"/>
      <c r="G208" s="34"/>
      <c r="H208" s="25"/>
      <c r="I208" s="35"/>
      <c r="J208" s="35">
        <f>I208*H208</f>
        <v>0</v>
      </c>
      <c r="K208" s="51"/>
      <c r="L208" s="206"/>
      <c r="M208" s="84"/>
      <c r="N208" s="86"/>
      <c r="O208" s="86"/>
      <c r="P208" s="87"/>
    </row>
    <row r="209" spans="1:16" ht="12.75">
      <c r="A209" s="215">
        <f>IF(ISBLANK(O209),"",COUNTA($O$176:O209))</f>
        <v>27</v>
      </c>
      <c r="B209" s="109"/>
      <c r="C209" s="109">
        <v>584308</v>
      </c>
      <c r="D209" s="57" t="s">
        <v>55</v>
      </c>
      <c r="E209" s="58" t="s">
        <v>56</v>
      </c>
      <c r="F209" s="61"/>
      <c r="G209" s="58"/>
      <c r="H209" s="75" t="s">
        <v>20</v>
      </c>
      <c r="I209" s="70">
        <v>30</v>
      </c>
      <c r="J209" s="70">
        <v>1</v>
      </c>
      <c r="K209" s="78">
        <v>19</v>
      </c>
      <c r="L209" s="204"/>
      <c r="M209" s="71">
        <f aca="true" t="shared" si="15" ref="M209:M220">L209*K209</f>
        <v>0</v>
      </c>
      <c r="N209" s="73">
        <f aca="true" t="shared" si="16" ref="N209:N220">K209*68</f>
        <v>1292</v>
      </c>
      <c r="O209" s="73">
        <f aca="true" t="shared" si="17" ref="O209:O220">N209/I209</f>
        <v>43.06666666666667</v>
      </c>
      <c r="P209" s="76"/>
    </row>
    <row r="210" spans="1:16" ht="12.75">
      <c r="A210" s="215">
        <f>IF(ISBLANK(O210),"",COUNTA($O$176:O210))</f>
        <v>28</v>
      </c>
      <c r="B210" s="109"/>
      <c r="C210" s="109">
        <v>52802</v>
      </c>
      <c r="D210" s="57" t="s">
        <v>15</v>
      </c>
      <c r="E210" s="58" t="s">
        <v>9</v>
      </c>
      <c r="F210" s="61"/>
      <c r="G210" s="58"/>
      <c r="H210" s="75" t="s">
        <v>21</v>
      </c>
      <c r="I210" s="70">
        <v>30</v>
      </c>
      <c r="J210" s="70">
        <v>1</v>
      </c>
      <c r="K210" s="78">
        <v>12.4</v>
      </c>
      <c r="L210" s="204"/>
      <c r="M210" s="71">
        <f t="shared" si="15"/>
        <v>0</v>
      </c>
      <c r="N210" s="73">
        <f t="shared" si="16"/>
        <v>843.2</v>
      </c>
      <c r="O210" s="73">
        <f t="shared" si="17"/>
        <v>28.10666666666667</v>
      </c>
      <c r="P210" s="76"/>
    </row>
    <row r="211" spans="1:16" ht="12.75">
      <c r="A211" s="215">
        <f>IF(ISBLANK(O211),"",COUNTA($O$176:O211))</f>
        <v>29</v>
      </c>
      <c r="B211" s="109"/>
      <c r="C211" s="109">
        <v>579456</v>
      </c>
      <c r="D211" s="57" t="s">
        <v>39</v>
      </c>
      <c r="E211" s="58" t="s">
        <v>38</v>
      </c>
      <c r="F211" s="61"/>
      <c r="G211" s="58"/>
      <c r="H211" s="75" t="s">
        <v>20</v>
      </c>
      <c r="I211" s="70">
        <v>30</v>
      </c>
      <c r="J211" s="70">
        <v>1</v>
      </c>
      <c r="K211" s="78">
        <v>14.6</v>
      </c>
      <c r="L211" s="204"/>
      <c r="M211" s="71">
        <f t="shared" si="15"/>
        <v>0</v>
      </c>
      <c r="N211" s="73">
        <f t="shared" si="16"/>
        <v>992.8</v>
      </c>
      <c r="O211" s="73">
        <f t="shared" si="17"/>
        <v>33.093333333333334</v>
      </c>
      <c r="P211" s="76"/>
    </row>
    <row r="212" spans="1:16" ht="12.75">
      <c r="A212" s="215">
        <f>IF(ISBLANK(O212),"",COUNTA($O$176:O212))</f>
        <v>30</v>
      </c>
      <c r="B212" s="109"/>
      <c r="C212" s="109">
        <v>566681</v>
      </c>
      <c r="D212" s="57" t="s">
        <v>19</v>
      </c>
      <c r="E212" s="58" t="s">
        <v>18</v>
      </c>
      <c r="F212" s="61"/>
      <c r="G212" s="58"/>
      <c r="H212" s="75" t="s">
        <v>21</v>
      </c>
      <c r="I212" s="70">
        <v>30</v>
      </c>
      <c r="J212" s="70">
        <v>1</v>
      </c>
      <c r="K212" s="78">
        <v>19.3</v>
      </c>
      <c r="L212" s="204"/>
      <c r="M212" s="71">
        <f t="shared" si="15"/>
        <v>0</v>
      </c>
      <c r="N212" s="73">
        <f t="shared" si="16"/>
        <v>1312.4</v>
      </c>
      <c r="O212" s="73">
        <f t="shared" si="17"/>
        <v>43.74666666666667</v>
      </c>
      <c r="P212" s="76"/>
    </row>
    <row r="213" spans="1:16" ht="12.75">
      <c r="A213" s="215">
        <f>IF(ISBLANK(O213),"",COUNTA($O$176:O213))</f>
        <v>31</v>
      </c>
      <c r="B213" s="109"/>
      <c r="C213" s="109">
        <v>576516</v>
      </c>
      <c r="D213" s="57" t="s">
        <v>63</v>
      </c>
      <c r="E213" s="58" t="s">
        <v>62</v>
      </c>
      <c r="F213" s="61"/>
      <c r="G213" s="58"/>
      <c r="H213" s="75" t="s">
        <v>20</v>
      </c>
      <c r="I213" s="70">
        <v>30</v>
      </c>
      <c r="J213" s="70">
        <v>1</v>
      </c>
      <c r="K213" s="78">
        <v>11.5</v>
      </c>
      <c r="L213" s="204"/>
      <c r="M213" s="71">
        <f t="shared" si="15"/>
        <v>0</v>
      </c>
      <c r="N213" s="73">
        <f t="shared" si="16"/>
        <v>782</v>
      </c>
      <c r="O213" s="73">
        <f t="shared" si="17"/>
        <v>26.066666666666666</v>
      </c>
      <c r="P213" s="76"/>
    </row>
    <row r="214" spans="1:16" ht="12.75">
      <c r="A214" s="215">
        <f>IF(ISBLANK(O214),"",COUNTA($O$176:O214))</f>
        <v>32</v>
      </c>
      <c r="B214" s="109"/>
      <c r="C214" s="109">
        <v>582425</v>
      </c>
      <c r="D214" s="57" t="s">
        <v>49</v>
      </c>
      <c r="E214" s="58" t="s">
        <v>48</v>
      </c>
      <c r="F214" s="61"/>
      <c r="G214" s="58"/>
      <c r="H214" s="75" t="s">
        <v>20</v>
      </c>
      <c r="I214" s="70">
        <v>30</v>
      </c>
      <c r="J214" s="70">
        <v>1</v>
      </c>
      <c r="K214" s="78">
        <v>12.4</v>
      </c>
      <c r="L214" s="204"/>
      <c r="M214" s="71">
        <f t="shared" si="15"/>
        <v>0</v>
      </c>
      <c r="N214" s="73">
        <f t="shared" si="16"/>
        <v>843.2</v>
      </c>
      <c r="O214" s="73">
        <f t="shared" si="17"/>
        <v>28.10666666666667</v>
      </c>
      <c r="P214" s="76"/>
    </row>
    <row r="215" spans="1:16" ht="12.75">
      <c r="A215" s="215">
        <f>IF(ISBLANK(O215),"",COUNTA($O$176:O215))</f>
        <v>33</v>
      </c>
      <c r="B215" s="109"/>
      <c r="C215" s="109">
        <v>587271</v>
      </c>
      <c r="D215" s="57" t="s">
        <v>83</v>
      </c>
      <c r="E215" s="58" t="s">
        <v>84</v>
      </c>
      <c r="F215" s="65" t="s">
        <v>172</v>
      </c>
      <c r="G215" s="58"/>
      <c r="H215" s="75" t="s">
        <v>20</v>
      </c>
      <c r="I215" s="70">
        <v>30</v>
      </c>
      <c r="J215" s="70">
        <v>1</v>
      </c>
      <c r="K215" s="78">
        <v>14.9</v>
      </c>
      <c r="L215" s="204"/>
      <c r="M215" s="71">
        <f t="shared" si="15"/>
        <v>0</v>
      </c>
      <c r="N215" s="73">
        <f t="shared" si="16"/>
        <v>1013.2</v>
      </c>
      <c r="O215" s="73">
        <f t="shared" si="17"/>
        <v>33.77333333333333</v>
      </c>
      <c r="P215" s="76"/>
    </row>
    <row r="216" spans="1:16" ht="12.75">
      <c r="A216" s="215">
        <f>IF(ISBLANK(O216),"",COUNTA($O$176:O216))</f>
        <v>34</v>
      </c>
      <c r="B216" s="109"/>
      <c r="C216" s="109">
        <v>576517</v>
      </c>
      <c r="D216" s="57" t="s">
        <v>26</v>
      </c>
      <c r="E216" s="58" t="s">
        <v>25</v>
      </c>
      <c r="F216" s="61"/>
      <c r="G216" s="58"/>
      <c r="H216" s="75" t="s">
        <v>20</v>
      </c>
      <c r="I216" s="70">
        <v>30</v>
      </c>
      <c r="J216" s="70">
        <v>1</v>
      </c>
      <c r="K216" s="78">
        <v>12.4</v>
      </c>
      <c r="L216" s="204"/>
      <c r="M216" s="71">
        <f t="shared" si="15"/>
        <v>0</v>
      </c>
      <c r="N216" s="73">
        <f t="shared" si="16"/>
        <v>843.2</v>
      </c>
      <c r="O216" s="73">
        <f t="shared" si="17"/>
        <v>28.10666666666667</v>
      </c>
      <c r="P216" s="76"/>
    </row>
    <row r="217" spans="1:16" ht="12.75">
      <c r="A217" s="215">
        <f>IF(ISBLANK(O217),"",COUNTA($O$176:O217))</f>
        <v>35</v>
      </c>
      <c r="B217" s="109"/>
      <c r="C217" s="109">
        <v>587272</v>
      </c>
      <c r="D217" s="57" t="s">
        <v>86</v>
      </c>
      <c r="E217" s="58" t="s">
        <v>85</v>
      </c>
      <c r="F217" s="65" t="s">
        <v>172</v>
      </c>
      <c r="G217" s="58"/>
      <c r="H217" s="75" t="s">
        <v>21</v>
      </c>
      <c r="I217" s="70">
        <v>30</v>
      </c>
      <c r="J217" s="70">
        <v>1</v>
      </c>
      <c r="K217" s="78">
        <v>15.2</v>
      </c>
      <c r="L217" s="204"/>
      <c r="M217" s="71">
        <f t="shared" si="15"/>
        <v>0</v>
      </c>
      <c r="N217" s="73">
        <f t="shared" si="16"/>
        <v>1033.6</v>
      </c>
      <c r="O217" s="73">
        <f t="shared" si="17"/>
        <v>34.45333333333333</v>
      </c>
      <c r="P217" s="76"/>
    </row>
    <row r="218" spans="1:16" ht="12.75">
      <c r="A218" s="215">
        <f>IF(ISBLANK(O218),"",COUNTA($O$176:O218))</f>
        <v>36</v>
      </c>
      <c r="B218" s="109"/>
      <c r="C218" s="109">
        <v>584312</v>
      </c>
      <c r="D218" s="57" t="s">
        <v>57</v>
      </c>
      <c r="E218" s="58" t="s">
        <v>58</v>
      </c>
      <c r="F218" s="61"/>
      <c r="G218" s="58"/>
      <c r="H218" s="75" t="s">
        <v>20</v>
      </c>
      <c r="I218" s="70">
        <v>30</v>
      </c>
      <c r="J218" s="70">
        <v>1</v>
      </c>
      <c r="K218" s="78">
        <v>17</v>
      </c>
      <c r="L218" s="204"/>
      <c r="M218" s="71">
        <f t="shared" si="15"/>
        <v>0</v>
      </c>
      <c r="N218" s="73">
        <f t="shared" si="16"/>
        <v>1156</v>
      </c>
      <c r="O218" s="73">
        <f t="shared" si="17"/>
        <v>38.53333333333333</v>
      </c>
      <c r="P218" s="76"/>
    </row>
    <row r="219" spans="1:16" ht="12.75">
      <c r="A219" s="215">
        <f>IF(ISBLANK(O219),"",COUNTA($O$176:O219))</f>
        <v>37</v>
      </c>
      <c r="B219" s="109"/>
      <c r="C219" s="109">
        <v>579458</v>
      </c>
      <c r="D219" s="57" t="s">
        <v>40</v>
      </c>
      <c r="E219" s="58" t="s">
        <v>41</v>
      </c>
      <c r="F219" s="61"/>
      <c r="G219" s="58"/>
      <c r="H219" s="75" t="s">
        <v>20</v>
      </c>
      <c r="I219" s="70">
        <v>30</v>
      </c>
      <c r="J219" s="70">
        <v>1</v>
      </c>
      <c r="K219" s="78">
        <v>12.4</v>
      </c>
      <c r="L219" s="204"/>
      <c r="M219" s="71">
        <f t="shared" si="15"/>
        <v>0</v>
      </c>
      <c r="N219" s="73">
        <f t="shared" si="16"/>
        <v>843.2</v>
      </c>
      <c r="O219" s="73">
        <f t="shared" si="17"/>
        <v>28.10666666666667</v>
      </c>
      <c r="P219" s="76"/>
    </row>
    <row r="220" spans="1:16" ht="13.5" thickBot="1">
      <c r="A220" s="215">
        <f>IF(ISBLANK(O220),"",COUNTA($O$176:O220))</f>
        <v>38</v>
      </c>
      <c r="B220" s="110"/>
      <c r="C220" s="110">
        <v>587274</v>
      </c>
      <c r="D220" s="62" t="s">
        <v>81</v>
      </c>
      <c r="E220" s="63" t="s">
        <v>82</v>
      </c>
      <c r="F220" s="68" t="s">
        <v>172</v>
      </c>
      <c r="G220" s="63"/>
      <c r="H220" s="80" t="s">
        <v>20</v>
      </c>
      <c r="I220" s="70">
        <v>30</v>
      </c>
      <c r="J220" s="70">
        <v>1</v>
      </c>
      <c r="K220" s="81">
        <v>12.4</v>
      </c>
      <c r="L220" s="205"/>
      <c r="M220" s="71">
        <f t="shared" si="15"/>
        <v>0</v>
      </c>
      <c r="N220" s="73">
        <f t="shared" si="16"/>
        <v>843.2</v>
      </c>
      <c r="O220" s="73">
        <f t="shared" si="17"/>
        <v>28.10666666666667</v>
      </c>
      <c r="P220" s="83"/>
    </row>
    <row r="221" spans="1:16" ht="15.75" thickBot="1">
      <c r="A221" s="33">
        <f>IF(ISBLANK(O221),"",COUNTA($O$176:O221))</f>
      </c>
      <c r="B221" s="33"/>
      <c r="C221" s="33"/>
      <c r="D221" s="103" t="s">
        <v>181</v>
      </c>
      <c r="E221" s="34"/>
      <c r="F221" s="34"/>
      <c r="G221" s="34"/>
      <c r="H221" s="25"/>
      <c r="I221" s="35"/>
      <c r="J221" s="35">
        <f>I221*H221</f>
        <v>0</v>
      </c>
      <c r="K221" s="51"/>
      <c r="L221" s="208"/>
      <c r="M221" s="95"/>
      <c r="N221" s="96"/>
      <c r="O221" s="96"/>
      <c r="P221" s="97"/>
    </row>
    <row r="222" spans="1:16" ht="13.5" thickBot="1">
      <c r="A222" s="215">
        <f>IF(ISBLANK(O222),"",COUNTA($O$176:O222))</f>
        <v>39</v>
      </c>
      <c r="B222" s="109"/>
      <c r="C222" s="109">
        <v>584279</v>
      </c>
      <c r="D222" s="57" t="s">
        <v>59</v>
      </c>
      <c r="E222" s="58" t="s">
        <v>50</v>
      </c>
      <c r="F222" s="59" t="s">
        <v>174</v>
      </c>
      <c r="G222" s="58"/>
      <c r="H222" s="75" t="s">
        <v>20</v>
      </c>
      <c r="I222" s="70">
        <v>30</v>
      </c>
      <c r="J222" s="70">
        <v>1</v>
      </c>
      <c r="K222" s="78">
        <v>21.4</v>
      </c>
      <c r="L222" s="204"/>
      <c r="M222" s="71">
        <f>L222*K222</f>
        <v>0</v>
      </c>
      <c r="N222" s="73">
        <f>K222*68</f>
        <v>1455.1999999999998</v>
      </c>
      <c r="O222" s="73">
        <f>N222/I222</f>
        <v>48.50666666666666</v>
      </c>
      <c r="P222" s="76"/>
    </row>
    <row r="223" spans="1:16" ht="15.75" thickBot="1">
      <c r="A223" s="33">
        <f>IF(ISBLANK(O223),"",COUNTA($O$176:O223))</f>
      </c>
      <c r="B223" s="33"/>
      <c r="C223" s="33"/>
      <c r="D223" s="103" t="s">
        <v>182</v>
      </c>
      <c r="E223" s="34"/>
      <c r="F223" s="34"/>
      <c r="G223" s="34"/>
      <c r="H223" s="25"/>
      <c r="I223" s="35"/>
      <c r="J223" s="35">
        <f>I223*H223</f>
        <v>0</v>
      </c>
      <c r="K223" s="51"/>
      <c r="L223" s="208"/>
      <c r="M223" s="95"/>
      <c r="N223" s="96"/>
      <c r="O223" s="96"/>
      <c r="P223" s="97"/>
    </row>
    <row r="224" spans="1:16" ht="13.5" thickBot="1">
      <c r="A224" s="215">
        <f>IF(ISBLANK(O224),"",COUNTA($O$176:O224))</f>
        <v>40</v>
      </c>
      <c r="B224" s="109"/>
      <c r="C224" s="109">
        <v>557497</v>
      </c>
      <c r="D224" s="57" t="s">
        <v>14</v>
      </c>
      <c r="E224" s="58" t="s">
        <v>13</v>
      </c>
      <c r="F224" s="59" t="s">
        <v>174</v>
      </c>
      <c r="G224" s="58"/>
      <c r="H224" s="75" t="s">
        <v>21</v>
      </c>
      <c r="I224" s="70">
        <v>30</v>
      </c>
      <c r="J224" s="70">
        <v>1</v>
      </c>
      <c r="K224" s="78">
        <v>14</v>
      </c>
      <c r="L224" s="204"/>
      <c r="M224" s="71">
        <f>L224*K224</f>
        <v>0</v>
      </c>
      <c r="N224" s="73">
        <f>K224*68</f>
        <v>952</v>
      </c>
      <c r="O224" s="73">
        <f>N224/I224</f>
        <v>31.733333333333334</v>
      </c>
      <c r="P224" s="76"/>
    </row>
    <row r="225" spans="1:16" ht="15.75" thickBot="1">
      <c r="A225" s="33">
        <f>IF(ISBLANK(O225),"",COUNTA($O$176:O225))</f>
      </c>
      <c r="B225" s="33"/>
      <c r="C225" s="33"/>
      <c r="D225" s="103" t="s">
        <v>183</v>
      </c>
      <c r="E225" s="66"/>
      <c r="F225" s="66"/>
      <c r="G225" s="66"/>
      <c r="H225" s="90"/>
      <c r="I225" s="91"/>
      <c r="J225" s="35">
        <f>I225*H225</f>
        <v>0</v>
      </c>
      <c r="K225" s="51"/>
      <c r="L225" s="209"/>
      <c r="M225" s="98"/>
      <c r="N225" s="99"/>
      <c r="O225" s="99"/>
      <c r="P225" s="100"/>
    </row>
    <row r="226" spans="1:16" ht="13.5" thickBot="1">
      <c r="A226" s="215">
        <f>IF(ISBLANK(O226),"",COUNTA($O$176:O226))</f>
        <v>41</v>
      </c>
      <c r="B226" s="109"/>
      <c r="C226" s="109">
        <v>52798</v>
      </c>
      <c r="D226" s="57" t="s">
        <v>8</v>
      </c>
      <c r="E226" s="58" t="s">
        <v>3</v>
      </c>
      <c r="F226" s="59" t="s">
        <v>174</v>
      </c>
      <c r="G226" s="58"/>
      <c r="H226" s="75" t="s">
        <v>21</v>
      </c>
      <c r="I226" s="70">
        <v>30</v>
      </c>
      <c r="J226" s="70">
        <v>1</v>
      </c>
      <c r="K226" s="78">
        <v>20</v>
      </c>
      <c r="L226" s="205"/>
      <c r="M226" s="102">
        <f>L226*K226</f>
        <v>0</v>
      </c>
      <c r="N226" s="73">
        <f>K226*68</f>
        <v>1360</v>
      </c>
      <c r="O226" s="73">
        <f>N226/I226</f>
        <v>45.333333333333336</v>
      </c>
      <c r="P226" s="76"/>
    </row>
    <row r="227" spans="2:16" ht="13.5" thickBot="1">
      <c r="B227" s="114"/>
      <c r="C227" s="114"/>
      <c r="D227" s="115"/>
      <c r="E227" s="115"/>
      <c r="F227" s="116"/>
      <c r="G227" s="115"/>
      <c r="H227" s="117"/>
      <c r="I227" s="118"/>
      <c r="J227" s="118"/>
      <c r="K227" s="119" t="s">
        <v>201</v>
      </c>
      <c r="L227" s="120">
        <f>SUM(L69:L226)</f>
        <v>0</v>
      </c>
      <c r="M227" s="121">
        <f>SUM(M69:M226)</f>
        <v>0</v>
      </c>
      <c r="N227" s="122"/>
      <c r="O227" s="122"/>
      <c r="P227" s="123"/>
    </row>
  </sheetData>
  <sheetProtection/>
  <mergeCells count="36">
    <mergeCell ref="E62:M62"/>
    <mergeCell ref="E63:M63"/>
    <mergeCell ref="A62:D62"/>
    <mergeCell ref="A63:D63"/>
    <mergeCell ref="A61:D61"/>
    <mergeCell ref="E59:M59"/>
    <mergeCell ref="E60:M60"/>
    <mergeCell ref="E61:M61"/>
    <mergeCell ref="A59:D59"/>
    <mergeCell ref="A60:D60"/>
    <mergeCell ref="A1:M1"/>
    <mergeCell ref="A2:M2"/>
    <mergeCell ref="A3:M3"/>
    <mergeCell ref="A5:M5"/>
    <mergeCell ref="A52:D52"/>
    <mergeCell ref="E51:M51"/>
    <mergeCell ref="E52:M52"/>
    <mergeCell ref="A44:M45"/>
    <mergeCell ref="A58:D58"/>
    <mergeCell ref="A37:M37"/>
    <mergeCell ref="A49:M49"/>
    <mergeCell ref="E53:M53"/>
    <mergeCell ref="E54:M54"/>
    <mergeCell ref="E55:M55"/>
    <mergeCell ref="A54:D54"/>
    <mergeCell ref="A55:D55"/>
    <mergeCell ref="A64:M65"/>
    <mergeCell ref="A56:D56"/>
    <mergeCell ref="A121:K121"/>
    <mergeCell ref="A67:K67"/>
    <mergeCell ref="A174:K174"/>
    <mergeCell ref="N67:O67"/>
    <mergeCell ref="E56:M56"/>
    <mergeCell ref="E57:M57"/>
    <mergeCell ref="E58:M58"/>
    <mergeCell ref="A57:D57"/>
  </mergeCells>
  <printOptions/>
  <pageMargins left="0.15748031496062992" right="0.15748031496062992" top="0.17" bottom="0.1968503937007874" header="0.15748031496062992" footer="0.15748031496062992"/>
  <pageSetup horizontalDpi="600" verticalDpi="600" orientation="portrait" paperSize="9" scale="75" r:id="rId2"/>
  <rowBreaks count="1" manualBreakCount="1">
    <brk id="65"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Sergey</dc:creator>
  <cp:keywords/>
  <dc:description/>
  <cp:lastModifiedBy>safonov</cp:lastModifiedBy>
  <cp:lastPrinted>2017-11-01T13:25:35Z</cp:lastPrinted>
  <dcterms:created xsi:type="dcterms:W3CDTF">2006-09-10T10:55:09Z</dcterms:created>
  <dcterms:modified xsi:type="dcterms:W3CDTF">2018-03-06T09:19:19Z</dcterms:modified>
  <cp:category/>
  <cp:version/>
  <cp:contentType/>
  <cp:contentStatus/>
</cp:coreProperties>
</file>