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500" activeTab="0"/>
  </bookViews>
  <sheets>
    <sheet name="PlantMarket_hydrangea_2018" sheetId="1" r:id="rId1"/>
  </sheets>
  <definedNames>
    <definedName name="_xlnm._FilterDatabase" localSheetId="0" hidden="1">'PlantMarket_hydrangea_2018'!$B$18:$I$70</definedName>
  </definedNames>
  <calcPr fullCalcOnLoad="1"/>
</workbook>
</file>

<file path=xl/sharedStrings.xml><?xml version="1.0" encoding="utf-8"?>
<sst xmlns="http://schemas.openxmlformats.org/spreadsheetml/2006/main" count="232" uniqueCount="126">
  <si>
    <r>
      <rPr>
        <b/>
        <sz val="22"/>
        <color indexed="8"/>
        <rFont val="Arial"/>
        <family val="2"/>
      </rPr>
      <t>Гортензия с ОКС</t>
    </r>
    <r>
      <rPr>
        <sz val="22"/>
        <color indexed="8"/>
        <rFont val="Arial"/>
        <family val="2"/>
      </rPr>
      <t xml:space="preserve">  (Нидерланды) </t>
    </r>
  </si>
  <si>
    <r>
      <t xml:space="preserve">Адрес доставки: </t>
    </r>
    <r>
      <rPr>
        <sz val="10"/>
        <color indexed="8"/>
        <rFont val="Arial"/>
        <family val="2"/>
      </rPr>
      <t>Владимирская область, Киржачский район, дер. Знаменское</t>
    </r>
  </si>
  <si>
    <r>
      <t xml:space="preserve">Минимальный заказ на сорт на кустовые формы 50 штук/сорт </t>
    </r>
    <r>
      <rPr>
        <b/>
        <sz val="10"/>
        <color indexed="8"/>
        <rFont val="Arial"/>
        <family val="2"/>
      </rPr>
      <t>(при заказе 25 шт/сорт наценка +5%)</t>
    </r>
  </si>
  <si>
    <t>Курс ЦБ + 3%</t>
  </si>
  <si>
    <t>Минимальный заказ на штамбы 10 штук/сорт</t>
  </si>
  <si>
    <t>Задаток при бронировании:  30%, доплата 70% за 14 дней до погрузки в Европе</t>
  </si>
  <si>
    <t>Оплата в рублях по курсу ЦБ+3% на день оплаты</t>
  </si>
  <si>
    <t xml:space="preserve">Претензии по качеству принимаются с  фото в письменном виде в течение 3 дней со дня получения товара </t>
  </si>
  <si>
    <t>Артикул</t>
  </si>
  <si>
    <t>Наименование</t>
  </si>
  <si>
    <t>Размер</t>
  </si>
  <si>
    <t>Цена, €</t>
  </si>
  <si>
    <t>Кратность заказа, шт.</t>
  </si>
  <si>
    <t>Заказ, шт.</t>
  </si>
  <si>
    <t xml:space="preserve">Сумма, €  </t>
  </si>
  <si>
    <t>87-41-0029</t>
  </si>
  <si>
    <t>Гортензия древовидная (Hydrangea arborescens 'Bounty')</t>
  </si>
  <si>
    <t>3-4 ветки</t>
  </si>
  <si>
    <t>87-41-0061</t>
  </si>
  <si>
    <t>5-6 веток</t>
  </si>
  <si>
    <t>87-41-0030</t>
  </si>
  <si>
    <t>Гортензия древовидная (Hydrangea arborescens 'Pink Pincushion')</t>
  </si>
  <si>
    <t>4-6 веток</t>
  </si>
  <si>
    <t>87-41-0004</t>
  </si>
  <si>
    <t>Гортензия метельчатая (Hydrangea paniculata 'Angels Blush')</t>
  </si>
  <si>
    <t>87-41-0005</t>
  </si>
  <si>
    <t>Гортензия метельчатая (Hydrangea paniculata 'Baby Lace')</t>
  </si>
  <si>
    <t>87-41-0006</t>
  </si>
  <si>
    <t>Гортензия метельчатая (Hydrangea paniculata 'Big Ben')</t>
  </si>
  <si>
    <t>87-41-0007</t>
  </si>
  <si>
    <t>Гортензия метельчатая (Hydrangea paniculata 'Bobo')</t>
  </si>
  <si>
    <t>87-41-0062</t>
  </si>
  <si>
    <t>2-3 ветки</t>
  </si>
  <si>
    <t>87-41-0063</t>
  </si>
  <si>
    <t>Гортензия метельчатая (Hydrangea paniculata 'Bombshell')</t>
  </si>
  <si>
    <t>87-41-0008</t>
  </si>
  <si>
    <t>87-41-0009</t>
  </si>
  <si>
    <t>Гортензия метельчатая (Hydrangea paniculata 'Brussels Lace')</t>
  </si>
  <si>
    <t>87-41-0010</t>
  </si>
  <si>
    <t>Гортензия метельчатая (Hydrangea paniculata 'Candlelight')</t>
  </si>
  <si>
    <t>87-41-0059</t>
  </si>
  <si>
    <t>Гортензия метельчатая (Hydrangea paniculata 'Diamand Rouge')</t>
  </si>
  <si>
    <t>87-41-0012</t>
  </si>
  <si>
    <t>87-41-0013</t>
  </si>
  <si>
    <t>Гортензия метельчатая (Hydrangea paniculata 'Dolly')</t>
  </si>
  <si>
    <t>87-41-0014</t>
  </si>
  <si>
    <t>Гортензия метельчатая (Hydrangea paniculata 'Kyushu')</t>
  </si>
  <si>
    <t>87-41-0015</t>
  </si>
  <si>
    <t>Гортензия метельчатая (Hydrangea paniculata 'Levana')</t>
  </si>
  <si>
    <t>87-41-0016</t>
  </si>
  <si>
    <t>Гортензия метельчатая (Hydrangea paniculata 'Limelight')</t>
  </si>
  <si>
    <t>87-41-0032</t>
  </si>
  <si>
    <t>8-10 веток</t>
  </si>
  <si>
    <t>87-41-0027</t>
  </si>
  <si>
    <t>Гортензия метельчатая (Hydrangea paniculata 'Mathilde')</t>
  </si>
  <si>
    <t>87-41-0018</t>
  </si>
  <si>
    <t>Гортензия метельчатая (Hydrangea paniculata 'Magical Candle')</t>
  </si>
  <si>
    <t>87-41-0023</t>
  </si>
  <si>
    <t>Гортензия метельчатая (Hydrangea paniculata 'Magical Fire')</t>
  </si>
  <si>
    <t>87-41-0024</t>
  </si>
  <si>
    <t>Гортензия метельчатая (Hydrangea paniculata 'Magical Moonlight')</t>
  </si>
  <si>
    <t>87-41-0064</t>
  </si>
  <si>
    <t>87-41-0022</t>
  </si>
  <si>
    <t>Гортензия метельчатая (Hydrangea paniculata 'Polar Bear')</t>
  </si>
  <si>
    <t>87-41-0020</t>
  </si>
  <si>
    <t>Гортензия метельчатая (Hydrangea paniculata 'Pink Diamond')</t>
  </si>
  <si>
    <t>87-41-0019</t>
  </si>
  <si>
    <t>Гортензия метельчатая (Hydrangea paniculata 'Phantom')</t>
  </si>
  <si>
    <t>87-41-0057</t>
  </si>
  <si>
    <t>Гортензия метельчатая (Hydrangea paniculata 'Pinky Winky')</t>
  </si>
  <si>
    <t>87-41-0021</t>
  </si>
  <si>
    <t>87-41-0065</t>
  </si>
  <si>
    <t>Гортензия метельчатая (Hydrangea paniculata 'Magical Sweet Summer')</t>
  </si>
  <si>
    <t>87-41-0066</t>
  </si>
  <si>
    <t>87-41-0026</t>
  </si>
  <si>
    <t>87-41-0038</t>
  </si>
  <si>
    <t>Гортензия метельчатая (Hydrangea paniculata 'Unique')</t>
  </si>
  <si>
    <t>87-41-0039</t>
  </si>
  <si>
    <t>Гортензия метельчатая (Hydrangea paniculata 'Sundae Fraise')</t>
  </si>
  <si>
    <t>87-41-0040</t>
  </si>
  <si>
    <t>Гортензия метельчатая (Hydrangea paniculata 'Wim's Red')</t>
  </si>
  <si>
    <t>87-41-0041</t>
  </si>
  <si>
    <t>87-41-0042</t>
  </si>
  <si>
    <t>87-41-0044</t>
  </si>
  <si>
    <t>87-41-0047</t>
  </si>
  <si>
    <t>87-41-0049</t>
  </si>
  <si>
    <t>87-41-0067</t>
  </si>
  <si>
    <t>Гортензия метельчатая (Hydrangea paniculata 'Silver Dollar')</t>
  </si>
  <si>
    <t>87-41-0068</t>
  </si>
  <si>
    <t>87-41-0069</t>
  </si>
  <si>
    <t>87-41-0070</t>
  </si>
  <si>
    <t>Гортензия метельчатая (Hydrangea paniculata Vanille-Fraise')</t>
  </si>
  <si>
    <t>87-41-0071</t>
  </si>
  <si>
    <t>Штамбы</t>
  </si>
  <si>
    <t>87-41-0034</t>
  </si>
  <si>
    <t>Гортензия метельчатая (Hydrangea paniculata 'Limelight') штамб 55 см</t>
  </si>
  <si>
    <t>87-41-0036</t>
  </si>
  <si>
    <t>Гортензия метельчатая (Hydrangea paniculata 'Pinky Winky') штамб 55 см</t>
  </si>
  <si>
    <t>87-41-0037</t>
  </si>
  <si>
    <t>Гортензия метельчатая (Hydrangea paniculata 'Silver Dollar') штамб 55 см</t>
  </si>
  <si>
    <t>opt@plantmarket.ru</t>
  </si>
  <si>
    <t>www. plantmarket.ru</t>
  </si>
  <si>
    <r>
      <t xml:space="preserve">Минимальный оптовый заказ </t>
    </r>
    <r>
      <rPr>
        <b/>
        <sz val="10"/>
        <color indexed="8"/>
        <rFont val="Arial"/>
        <family val="2"/>
      </rPr>
      <t>600 €</t>
    </r>
  </si>
  <si>
    <t>Система скидок: при заказе более 1000 евро - 1%, более 2000 евро - 2%, более 3000 евро -3%</t>
  </si>
  <si>
    <t xml:space="preserve">Сумма заказа без скидки, € </t>
  </si>
  <si>
    <t>Скидка, %</t>
  </si>
  <si>
    <t xml:space="preserve">Итоговая сумма заказа, € </t>
  </si>
  <si>
    <t xml:space="preserve">Итоговая сумма заказа, руб </t>
  </si>
  <si>
    <t>июнь…авг</t>
  </si>
  <si>
    <t>июль…сен</t>
  </si>
  <si>
    <t>июль…окт</t>
  </si>
  <si>
    <t>авг…окт</t>
  </si>
  <si>
    <t>июнь…июль</t>
  </si>
  <si>
    <t>июнь…сен</t>
  </si>
  <si>
    <t>июль…авг</t>
  </si>
  <si>
    <t>авг…сен</t>
  </si>
  <si>
    <t>Период цветения</t>
  </si>
  <si>
    <t>87-41-0072</t>
  </si>
  <si>
    <t>87-41-0046</t>
  </si>
  <si>
    <t>87-41-0017</t>
  </si>
  <si>
    <r>
      <t xml:space="preserve">Гортензия метельчатая (Hydrangea paniculata 'Little Lime') </t>
    </r>
    <r>
      <rPr>
        <vertAlign val="superscript"/>
        <sz val="10"/>
        <color indexed="15"/>
        <rFont val="Arial"/>
        <family val="2"/>
      </rPr>
      <t>доп. ассортимент</t>
    </r>
  </si>
  <si>
    <r>
      <t xml:space="preserve">Гортензия метельчатая (Hydrangea paniculata 'Little Lime') </t>
    </r>
    <r>
      <rPr>
        <vertAlign val="superscript"/>
        <sz val="10"/>
        <color indexed="15"/>
        <rFont val="Arial"/>
        <family val="2"/>
      </rPr>
      <t xml:space="preserve"> доп. ассортимент</t>
    </r>
  </si>
  <si>
    <r>
      <t xml:space="preserve">Гортензия метельчатая (Hydrangea paniculata 'Pink Lady')  </t>
    </r>
    <r>
      <rPr>
        <vertAlign val="superscript"/>
        <sz val="10"/>
        <color indexed="15"/>
        <rFont val="Arial"/>
        <family val="2"/>
      </rPr>
      <t>доп. ассортимент</t>
    </r>
  </si>
  <si>
    <t>Поставка: февраль - март 2018. Сбор заказов: до февраля 2018</t>
  </si>
  <si>
    <t>ПОЖАЛУЙСТА, НЕ МЕНЯЙТЕ НИЧЕГО В ФАЙЛЕ, ЗАПОЛНЯЙТЕ ТОЛЬКО СТОЛБЕЦ Заказ, шт</t>
  </si>
  <si>
    <t>Упаковка - картонная коробка 120х50х50 вместимость около 250 шт, 3 €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</si>
</sst>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65">
    <font>
      <sz val="12"/>
      <color theme="1"/>
      <name val="Charcoal CY"/>
      <family val="2"/>
    </font>
    <font>
      <sz val="12"/>
      <color indexed="8"/>
      <name val="Calibri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15"/>
      <name val="Arial"/>
      <family val="2"/>
    </font>
    <font>
      <sz val="12"/>
      <color indexed="8"/>
      <name val="Charcoal CY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12"/>
      <name val="Arial"/>
      <family val="2"/>
    </font>
    <font>
      <sz val="12"/>
      <color indexed="22"/>
      <name val="Arial"/>
      <family val="2"/>
    </font>
    <font>
      <sz val="8"/>
      <name val="Segoe UI"/>
      <family val="2"/>
    </font>
    <font>
      <b/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2"/>
      <color theme="0" tint="-0.1499900072813034"/>
      <name val="Arial"/>
      <family val="2"/>
    </font>
    <font>
      <sz val="22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53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2" fontId="5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 applyProtection="1">
      <alignment horizontal="left" vertical="center"/>
      <protection locked="0"/>
    </xf>
    <xf numFmtId="2" fontId="59" fillId="0" borderId="0" xfId="0" applyNumberFormat="1" applyFont="1" applyFill="1" applyBorder="1" applyAlignment="1">
      <alignment horizontal="center"/>
    </xf>
    <xf numFmtId="0" fontId="58" fillId="0" borderId="0" xfId="53" applyFont="1" applyFill="1" applyBorder="1" applyAlignment="1" applyProtection="1">
      <alignment horizontal="left" vertical="center"/>
      <protection/>
    </xf>
    <xf numFmtId="2" fontId="58" fillId="0" borderId="0" xfId="0" applyNumberFormat="1" applyFont="1" applyFill="1" applyBorder="1" applyAlignment="1">
      <alignment horizontal="center"/>
    </xf>
    <xf numFmtId="2" fontId="58" fillId="0" borderId="1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8" fillId="0" borderId="12" xfId="0" applyFont="1" applyFill="1" applyBorder="1" applyAlignment="1" applyProtection="1">
      <alignment horizontal="left" vertical="top" wrapText="1" indent="1"/>
      <protection/>
    </xf>
    <xf numFmtId="0" fontId="58" fillId="0" borderId="12" xfId="0" applyFont="1" applyFill="1" applyBorder="1" applyAlignment="1" applyProtection="1">
      <alignment horizontal="center" vertical="top" wrapText="1"/>
      <protection/>
    </xf>
    <xf numFmtId="172" fontId="8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5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2" xfId="0" applyFont="1" applyFill="1" applyBorder="1" applyAlignment="1">
      <alignment/>
    </xf>
    <xf numFmtId="0" fontId="58" fillId="0" borderId="12" xfId="0" applyFont="1" applyFill="1" applyBorder="1" applyAlignment="1" applyProtection="1">
      <alignment horizontal="center" vertical="center"/>
      <protection/>
    </xf>
    <xf numFmtId="2" fontId="59" fillId="0" borderId="12" xfId="0" applyNumberFormat="1" applyFont="1" applyFill="1" applyBorder="1" applyAlignment="1" applyProtection="1">
      <alignment horizontal="center"/>
      <protection/>
    </xf>
    <xf numFmtId="0" fontId="58" fillId="0" borderId="12" xfId="0" applyFont="1" applyFill="1" applyBorder="1" applyAlignment="1" applyProtection="1">
      <alignment horizontal="center"/>
      <protection/>
    </xf>
    <xf numFmtId="0" fontId="58" fillId="33" borderId="12" xfId="0" applyFont="1" applyFill="1" applyBorder="1" applyAlignment="1" applyProtection="1">
      <alignment horizontal="center"/>
      <protection locked="0"/>
    </xf>
    <xf numFmtId="2" fontId="58" fillId="0" borderId="12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center" vertical="center"/>
      <protection/>
    </xf>
    <xf numFmtId="2" fontId="59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/>
    </xf>
    <xf numFmtId="0" fontId="60" fillId="0" borderId="0" xfId="42" applyFont="1" applyFill="1" applyBorder="1" applyAlignment="1" applyProtection="1">
      <alignment horizontal="left" vertical="center" indent="1"/>
      <protection/>
    </xf>
    <xf numFmtId="0" fontId="61" fillId="0" borderId="0" xfId="42" applyFont="1" applyFill="1" applyBorder="1" applyAlignment="1" applyProtection="1">
      <alignment horizontal="left" vertical="center" indent="1"/>
      <protection/>
    </xf>
    <xf numFmtId="0" fontId="56" fillId="0" borderId="0" xfId="0" applyFont="1" applyAlignment="1">
      <alignment horizontal="left" vertical="center"/>
    </xf>
    <xf numFmtId="2" fontId="59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58" fillId="0" borderId="12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4" fillId="0" borderId="0" xfId="53" applyFont="1" applyFill="1" applyBorder="1" applyAlignment="1" applyProtection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1885950</xdr:colOff>
      <xdr:row>2</xdr:row>
      <xdr:rowOff>123825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ntmarket.ru/" TargetMode="External" /><Relationship Id="rId2" Type="http://schemas.openxmlformats.org/officeDocument/2006/relationships/hyperlink" Target="mailto:opt@plantmarket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74"/>
  <sheetViews>
    <sheetView showGridLines="0" tabSelected="1" zoomScale="110" zoomScaleNormal="110" zoomScalePageLayoutView="0" workbookViewId="0" topLeftCell="A1">
      <selection activeCell="C14" sqref="C14"/>
    </sheetView>
  </sheetViews>
  <sheetFormatPr defaultColWidth="10.796875" defaultRowHeight="15"/>
  <cols>
    <col min="1" max="1" width="4.3984375" style="1" customWidth="1"/>
    <col min="2" max="2" width="15.09765625" style="1" customWidth="1"/>
    <col min="3" max="3" width="61.3984375" style="1" customWidth="1"/>
    <col min="4" max="5" width="10.796875" style="1" customWidth="1"/>
    <col min="6" max="6" width="10.796875" style="3" customWidth="1"/>
    <col min="7" max="7" width="10.09765625" style="14" customWidth="1"/>
    <col min="8" max="8" width="9.296875" style="1" customWidth="1"/>
    <col min="9" max="16384" width="10.796875" style="1" customWidth="1"/>
  </cols>
  <sheetData>
    <row r="1" ht="15.75"/>
    <row r="2" ht="15.75"/>
    <row r="3" ht="15.75"/>
    <row r="4" spans="2:9" ht="27.75">
      <c r="B4" s="41" t="s">
        <v>0</v>
      </c>
      <c r="C4" s="41"/>
      <c r="D4" s="41"/>
      <c r="E4" s="41"/>
      <c r="F4" s="41"/>
      <c r="G4" s="41"/>
      <c r="H4" s="41"/>
      <c r="I4" s="41"/>
    </row>
    <row r="5" spans="2:8" ht="15.75">
      <c r="B5" s="2"/>
      <c r="G5" s="4"/>
      <c r="H5" s="5"/>
    </row>
    <row r="6" spans="2:8" ht="15.75">
      <c r="B6" s="2" t="s">
        <v>1</v>
      </c>
      <c r="G6" s="6"/>
      <c r="H6" s="7"/>
    </row>
    <row r="7" spans="2:8" ht="15.75">
      <c r="B7" s="2" t="s">
        <v>123</v>
      </c>
      <c r="G7" s="8"/>
      <c r="H7" s="7"/>
    </row>
    <row r="8" spans="2:8" ht="15.75">
      <c r="B8" s="2" t="s">
        <v>125</v>
      </c>
      <c r="G8" s="8"/>
      <c r="H8" s="7"/>
    </row>
    <row r="9" spans="2:8" ht="15.75">
      <c r="B9" s="9" t="s">
        <v>102</v>
      </c>
      <c r="G9" s="10"/>
      <c r="H9" s="7"/>
    </row>
    <row r="10" spans="2:8" ht="15.75">
      <c r="B10" s="9" t="s">
        <v>2</v>
      </c>
      <c r="G10" s="11"/>
      <c r="H10" s="7" t="s">
        <v>3</v>
      </c>
    </row>
    <row r="11" spans="2:8" ht="15.75">
      <c r="B11" s="2" t="s">
        <v>4</v>
      </c>
      <c r="G11" s="11">
        <f>SUM(I19:I70)</f>
        <v>0</v>
      </c>
      <c r="H11" s="7" t="s">
        <v>104</v>
      </c>
    </row>
    <row r="12" spans="2:8" ht="15.75">
      <c r="B12" s="2" t="s">
        <v>5</v>
      </c>
      <c r="G12" s="11">
        <f>IF(G11&gt;3000,3,IF(G11&gt;2000,2,IF(G11&gt;1000,1,0)))</f>
        <v>0</v>
      </c>
      <c r="H12" s="7" t="s">
        <v>105</v>
      </c>
    </row>
    <row r="13" spans="2:8" ht="15.75">
      <c r="B13" s="13" t="s">
        <v>6</v>
      </c>
      <c r="G13" s="36">
        <f>IF(SUM(I19:I70)&gt;3000,SUM(I19:I70)*0.97,IF(SUM(I19:I70)&gt;2000,SUM(I19:I70)*0.98,IF(SUM(I19:I70)&gt;1000,SUM(I19:I70)*0.99,SUM(I19:I70))))</f>
        <v>0</v>
      </c>
      <c r="H13" s="7" t="s">
        <v>106</v>
      </c>
    </row>
    <row r="14" spans="2:8" ht="15.75">
      <c r="B14" s="2" t="s">
        <v>7</v>
      </c>
      <c r="G14" s="12">
        <f>G13*G10</f>
        <v>0</v>
      </c>
      <c r="H14" s="7" t="s">
        <v>107</v>
      </c>
    </row>
    <row r="15" ht="15.75">
      <c r="B15" s="35" t="s">
        <v>103</v>
      </c>
    </row>
    <row r="16" ht="15.75">
      <c r="B16" s="42" t="s">
        <v>124</v>
      </c>
    </row>
    <row r="18" spans="2:9" ht="45.75" customHeight="1">
      <c r="B18" s="15" t="s">
        <v>8</v>
      </c>
      <c r="C18" s="15" t="s">
        <v>9</v>
      </c>
      <c r="D18" s="16" t="s">
        <v>10</v>
      </c>
      <c r="E18" s="16" t="s">
        <v>116</v>
      </c>
      <c r="F18" s="17" t="s">
        <v>11</v>
      </c>
      <c r="G18" s="18" t="s">
        <v>12</v>
      </c>
      <c r="H18" s="19" t="s">
        <v>13</v>
      </c>
      <c r="I18" s="20" t="s">
        <v>14</v>
      </c>
    </row>
    <row r="19" spans="2:9" ht="15">
      <c r="B19" s="21" t="s">
        <v>118</v>
      </c>
      <c r="C19" s="21" t="s">
        <v>120</v>
      </c>
      <c r="D19" s="22" t="s">
        <v>32</v>
      </c>
      <c r="E19" s="22" t="s">
        <v>110</v>
      </c>
      <c r="F19" s="23">
        <v>3</v>
      </c>
      <c r="G19" s="24">
        <v>50</v>
      </c>
      <c r="H19" s="25"/>
      <c r="I19" s="26">
        <f>IF(H19&lt;50,H19*F19*1.05,H19*F19)</f>
        <v>0</v>
      </c>
    </row>
    <row r="20" spans="2:9" ht="15">
      <c r="B20" s="21" t="s">
        <v>119</v>
      </c>
      <c r="C20" s="21" t="s">
        <v>121</v>
      </c>
      <c r="D20" s="22" t="s">
        <v>22</v>
      </c>
      <c r="E20" s="22" t="s">
        <v>110</v>
      </c>
      <c r="F20" s="23">
        <v>3.3</v>
      </c>
      <c r="G20" s="24">
        <v>50</v>
      </c>
      <c r="H20" s="25"/>
      <c r="I20" s="26">
        <f>IF(H20&lt;50,H20*F20*1.05,H20*F20)</f>
        <v>0</v>
      </c>
    </row>
    <row r="21" spans="2:9" ht="15">
      <c r="B21" s="21" t="s">
        <v>117</v>
      </c>
      <c r="C21" s="21" t="s">
        <v>122</v>
      </c>
      <c r="D21" s="22" t="s">
        <v>22</v>
      </c>
      <c r="E21" s="22" t="s">
        <v>110</v>
      </c>
      <c r="F21" s="23">
        <v>2.1</v>
      </c>
      <c r="G21" s="24">
        <v>50</v>
      </c>
      <c r="H21" s="25"/>
      <c r="I21" s="26">
        <f>IF(H21&lt;50,H21*F21*1.05,H21*F21)</f>
        <v>0</v>
      </c>
    </row>
    <row r="22" spans="2:9" s="37" customFormat="1" ht="15">
      <c r="B22" s="38" t="s">
        <v>15</v>
      </c>
      <c r="C22" s="38" t="s">
        <v>16</v>
      </c>
      <c r="D22" s="22" t="s">
        <v>17</v>
      </c>
      <c r="E22" s="22" t="s">
        <v>108</v>
      </c>
      <c r="F22" s="23">
        <v>1.81</v>
      </c>
      <c r="G22" s="24">
        <v>50</v>
      </c>
      <c r="H22" s="25"/>
      <c r="I22" s="26">
        <f>IF(H22&lt;50,H22*F22*1.05,H22*F22)</f>
        <v>0</v>
      </c>
    </row>
    <row r="23" spans="2:9" s="37" customFormat="1" ht="15">
      <c r="B23" s="38" t="s">
        <v>18</v>
      </c>
      <c r="C23" s="38" t="s">
        <v>16</v>
      </c>
      <c r="D23" s="22" t="s">
        <v>19</v>
      </c>
      <c r="E23" s="22" t="s">
        <v>108</v>
      </c>
      <c r="F23" s="23">
        <v>2.67</v>
      </c>
      <c r="G23" s="24">
        <v>50</v>
      </c>
      <c r="H23" s="25"/>
      <c r="I23" s="26">
        <f aca="true" t="shared" si="0" ref="I23:I65">IF(H23&lt;50,H23*F23*1.05,H23*F23)</f>
        <v>0</v>
      </c>
    </row>
    <row r="24" spans="2:9" s="37" customFormat="1" ht="15">
      <c r="B24" s="38" t="s">
        <v>20</v>
      </c>
      <c r="C24" s="38" t="s">
        <v>21</v>
      </c>
      <c r="D24" s="22" t="s">
        <v>22</v>
      </c>
      <c r="E24" s="22" t="s">
        <v>108</v>
      </c>
      <c r="F24" s="23">
        <v>2.2399999999999998</v>
      </c>
      <c r="G24" s="24">
        <v>50</v>
      </c>
      <c r="H24" s="25"/>
      <c r="I24" s="26">
        <f t="shared" si="0"/>
        <v>0</v>
      </c>
    </row>
    <row r="25" spans="2:9" ht="15">
      <c r="B25" s="38" t="s">
        <v>23</v>
      </c>
      <c r="C25" s="38" t="s">
        <v>24</v>
      </c>
      <c r="D25" s="22" t="s">
        <v>22</v>
      </c>
      <c r="E25" s="22" t="s">
        <v>109</v>
      </c>
      <c r="F25" s="23">
        <v>2.67</v>
      </c>
      <c r="G25" s="24">
        <v>50</v>
      </c>
      <c r="H25" s="25"/>
      <c r="I25" s="26">
        <f t="shared" si="0"/>
        <v>0</v>
      </c>
    </row>
    <row r="26" spans="2:9" ht="15">
      <c r="B26" s="38" t="s">
        <v>25</v>
      </c>
      <c r="C26" s="38" t="s">
        <v>26</v>
      </c>
      <c r="D26" s="22" t="s">
        <v>22</v>
      </c>
      <c r="E26" s="22" t="s">
        <v>110</v>
      </c>
      <c r="F26" s="23">
        <v>2.67</v>
      </c>
      <c r="G26" s="24">
        <v>50</v>
      </c>
      <c r="H26" s="25"/>
      <c r="I26" s="26">
        <f t="shared" si="0"/>
        <v>0</v>
      </c>
    </row>
    <row r="27" spans="2:9" ht="15">
      <c r="B27" s="38" t="s">
        <v>27</v>
      </c>
      <c r="C27" s="38" t="s">
        <v>28</v>
      </c>
      <c r="D27" s="22" t="s">
        <v>22</v>
      </c>
      <c r="E27" s="22" t="s">
        <v>111</v>
      </c>
      <c r="F27" s="23">
        <v>2.67</v>
      </c>
      <c r="G27" s="24">
        <v>50</v>
      </c>
      <c r="H27" s="25"/>
      <c r="I27" s="26">
        <f t="shared" si="0"/>
        <v>0</v>
      </c>
    </row>
    <row r="28" spans="2:9" s="37" customFormat="1" ht="15">
      <c r="B28" s="38" t="s">
        <v>29</v>
      </c>
      <c r="C28" s="38" t="s">
        <v>30</v>
      </c>
      <c r="D28" s="22" t="s">
        <v>22</v>
      </c>
      <c r="E28" s="22" t="s">
        <v>110</v>
      </c>
      <c r="F28" s="23">
        <v>3.25</v>
      </c>
      <c r="G28" s="24">
        <v>50</v>
      </c>
      <c r="H28" s="25"/>
      <c r="I28" s="26">
        <f t="shared" si="0"/>
        <v>0</v>
      </c>
    </row>
    <row r="29" spans="2:9" s="37" customFormat="1" ht="15">
      <c r="B29" s="38" t="s">
        <v>31</v>
      </c>
      <c r="C29" s="38" t="s">
        <v>30</v>
      </c>
      <c r="D29" s="22" t="s">
        <v>32</v>
      </c>
      <c r="E29" s="22" t="s">
        <v>110</v>
      </c>
      <c r="F29" s="23">
        <v>2.96</v>
      </c>
      <c r="G29" s="24">
        <v>50</v>
      </c>
      <c r="H29" s="25"/>
      <c r="I29" s="26">
        <f t="shared" si="0"/>
        <v>0</v>
      </c>
    </row>
    <row r="30" spans="2:9" s="37" customFormat="1" ht="15">
      <c r="B30" s="38" t="s">
        <v>33</v>
      </c>
      <c r="C30" s="38" t="s">
        <v>34</v>
      </c>
      <c r="D30" s="22" t="s">
        <v>32</v>
      </c>
      <c r="E30" s="22" t="s">
        <v>112</v>
      </c>
      <c r="F30" s="23">
        <v>2.38</v>
      </c>
      <c r="G30" s="24">
        <v>50</v>
      </c>
      <c r="H30" s="25"/>
      <c r="I30" s="26">
        <f t="shared" si="0"/>
        <v>0</v>
      </c>
    </row>
    <row r="31" spans="2:9" ht="15">
      <c r="B31" s="38" t="s">
        <v>35</v>
      </c>
      <c r="C31" s="38" t="s">
        <v>34</v>
      </c>
      <c r="D31" s="22" t="s">
        <v>22</v>
      </c>
      <c r="E31" s="22" t="s">
        <v>112</v>
      </c>
      <c r="F31" s="23">
        <v>2.67</v>
      </c>
      <c r="G31" s="24">
        <v>50</v>
      </c>
      <c r="H31" s="25"/>
      <c r="I31" s="26">
        <f t="shared" si="0"/>
        <v>0</v>
      </c>
    </row>
    <row r="32" spans="2:9" ht="15">
      <c r="B32" s="38" t="s">
        <v>36</v>
      </c>
      <c r="C32" s="38" t="s">
        <v>37</v>
      </c>
      <c r="D32" s="22" t="s">
        <v>22</v>
      </c>
      <c r="E32" s="22" t="s">
        <v>113</v>
      </c>
      <c r="F32" s="23">
        <v>1.95</v>
      </c>
      <c r="G32" s="24">
        <v>50</v>
      </c>
      <c r="H32" s="25"/>
      <c r="I32" s="26">
        <f t="shared" si="0"/>
        <v>0</v>
      </c>
    </row>
    <row r="33" spans="2:9" ht="15">
      <c r="B33" s="38" t="s">
        <v>38</v>
      </c>
      <c r="C33" s="38" t="s">
        <v>39</v>
      </c>
      <c r="D33" s="22" t="s">
        <v>22</v>
      </c>
      <c r="E33" s="22" t="s">
        <v>110</v>
      </c>
      <c r="F33" s="23">
        <v>2.96</v>
      </c>
      <c r="G33" s="24">
        <v>50</v>
      </c>
      <c r="H33" s="25"/>
      <c r="I33" s="26">
        <f t="shared" si="0"/>
        <v>0</v>
      </c>
    </row>
    <row r="34" spans="2:9" ht="15">
      <c r="B34" s="38" t="s">
        <v>40</v>
      </c>
      <c r="C34" s="38" t="s">
        <v>41</v>
      </c>
      <c r="D34" s="22" t="s">
        <v>32</v>
      </c>
      <c r="E34" s="22" t="s">
        <v>110</v>
      </c>
      <c r="F34" s="23">
        <v>2.67</v>
      </c>
      <c r="G34" s="24">
        <v>50</v>
      </c>
      <c r="H34" s="25"/>
      <c r="I34" s="26">
        <f t="shared" si="0"/>
        <v>0</v>
      </c>
    </row>
    <row r="35" spans="2:9" ht="15">
      <c r="B35" s="38" t="s">
        <v>42</v>
      </c>
      <c r="C35" s="38" t="s">
        <v>41</v>
      </c>
      <c r="D35" s="22" t="s">
        <v>22</v>
      </c>
      <c r="E35" s="22" t="s">
        <v>110</v>
      </c>
      <c r="F35" s="23">
        <v>2.8099999999999996</v>
      </c>
      <c r="G35" s="24">
        <v>50</v>
      </c>
      <c r="H35" s="25"/>
      <c r="I35" s="26">
        <f t="shared" si="0"/>
        <v>0</v>
      </c>
    </row>
    <row r="36" spans="2:9" s="37" customFormat="1" ht="15">
      <c r="B36" s="38" t="s">
        <v>43</v>
      </c>
      <c r="C36" s="38" t="s">
        <v>44</v>
      </c>
      <c r="D36" s="22" t="s">
        <v>22</v>
      </c>
      <c r="E36" s="22" t="s">
        <v>109</v>
      </c>
      <c r="F36" s="23">
        <v>1.95</v>
      </c>
      <c r="G36" s="24">
        <v>50</v>
      </c>
      <c r="H36" s="25"/>
      <c r="I36" s="26">
        <f t="shared" si="0"/>
        <v>0</v>
      </c>
    </row>
    <row r="37" spans="2:9" ht="15">
      <c r="B37" s="38" t="s">
        <v>45</v>
      </c>
      <c r="C37" s="38" t="s">
        <v>46</v>
      </c>
      <c r="D37" s="22" t="s">
        <v>22</v>
      </c>
      <c r="E37" s="22" t="s">
        <v>109</v>
      </c>
      <c r="F37" s="23">
        <v>1.95</v>
      </c>
      <c r="G37" s="24">
        <v>50</v>
      </c>
      <c r="H37" s="25"/>
      <c r="I37" s="26">
        <f t="shared" si="0"/>
        <v>0</v>
      </c>
    </row>
    <row r="38" spans="2:9" ht="15">
      <c r="B38" s="38" t="s">
        <v>47</v>
      </c>
      <c r="C38" s="38" t="s">
        <v>48</v>
      </c>
      <c r="D38" s="22" t="s">
        <v>22</v>
      </c>
      <c r="E38" s="22" t="s">
        <v>109</v>
      </c>
      <c r="F38" s="23">
        <v>2.67</v>
      </c>
      <c r="G38" s="24">
        <v>50</v>
      </c>
      <c r="H38" s="25"/>
      <c r="I38" s="26">
        <f t="shared" si="0"/>
        <v>0</v>
      </c>
    </row>
    <row r="39" spans="2:9" s="37" customFormat="1" ht="15">
      <c r="B39" s="38" t="s">
        <v>49</v>
      </c>
      <c r="C39" s="38" t="s">
        <v>50</v>
      </c>
      <c r="D39" s="22" t="s">
        <v>22</v>
      </c>
      <c r="E39" s="22" t="s">
        <v>110</v>
      </c>
      <c r="F39" s="23">
        <v>2.67</v>
      </c>
      <c r="G39" s="24">
        <v>50</v>
      </c>
      <c r="H39" s="25"/>
      <c r="I39" s="26">
        <f t="shared" si="0"/>
        <v>0</v>
      </c>
    </row>
    <row r="40" spans="2:9" s="37" customFormat="1" ht="15">
      <c r="B40" s="38" t="s">
        <v>51</v>
      </c>
      <c r="C40" s="38" t="s">
        <v>50</v>
      </c>
      <c r="D40" s="22" t="s">
        <v>52</v>
      </c>
      <c r="E40" s="22" t="s">
        <v>110</v>
      </c>
      <c r="F40" s="23">
        <v>3.25</v>
      </c>
      <c r="G40" s="24">
        <v>50</v>
      </c>
      <c r="H40" s="25"/>
      <c r="I40" s="26">
        <f t="shared" si="0"/>
        <v>0</v>
      </c>
    </row>
    <row r="41" spans="2:9" ht="15">
      <c r="B41" s="38" t="s">
        <v>53</v>
      </c>
      <c r="C41" s="38" t="s">
        <v>54</v>
      </c>
      <c r="D41" s="22" t="s">
        <v>22</v>
      </c>
      <c r="E41" s="22" t="s">
        <v>114</v>
      </c>
      <c r="F41" s="23">
        <v>2.53</v>
      </c>
      <c r="G41" s="24">
        <v>50</v>
      </c>
      <c r="H41" s="25"/>
      <c r="I41" s="26">
        <f t="shared" si="0"/>
        <v>0</v>
      </c>
    </row>
    <row r="42" spans="2:9" s="37" customFormat="1" ht="15">
      <c r="B42" s="38" t="s">
        <v>55</v>
      </c>
      <c r="C42" s="38" t="s">
        <v>56</v>
      </c>
      <c r="D42" s="22" t="s">
        <v>22</v>
      </c>
      <c r="E42" s="22" t="s">
        <v>115</v>
      </c>
      <c r="F42" s="23">
        <v>2.67</v>
      </c>
      <c r="G42" s="24">
        <v>50</v>
      </c>
      <c r="H42" s="25"/>
      <c r="I42" s="26">
        <f t="shared" si="0"/>
        <v>0</v>
      </c>
    </row>
    <row r="43" spans="2:9" ht="15">
      <c r="B43" s="38" t="s">
        <v>57</v>
      </c>
      <c r="C43" s="38" t="s">
        <v>58</v>
      </c>
      <c r="D43" s="22" t="s">
        <v>22</v>
      </c>
      <c r="E43" s="22" t="s">
        <v>115</v>
      </c>
      <c r="F43" s="23">
        <v>2.67</v>
      </c>
      <c r="G43" s="24">
        <v>50</v>
      </c>
      <c r="H43" s="25"/>
      <c r="I43" s="26">
        <f t="shared" si="0"/>
        <v>0</v>
      </c>
    </row>
    <row r="44" spans="2:9" s="37" customFormat="1" ht="15">
      <c r="B44" s="38" t="s">
        <v>59</v>
      </c>
      <c r="C44" s="38" t="s">
        <v>60</v>
      </c>
      <c r="D44" s="22" t="s">
        <v>32</v>
      </c>
      <c r="E44" s="22" t="s">
        <v>110</v>
      </c>
      <c r="F44" s="23">
        <v>2.96</v>
      </c>
      <c r="G44" s="24">
        <v>50</v>
      </c>
      <c r="H44" s="25"/>
      <c r="I44" s="26">
        <f t="shared" si="0"/>
        <v>0</v>
      </c>
    </row>
    <row r="45" spans="2:9" s="37" customFormat="1" ht="15">
      <c r="B45" s="38" t="s">
        <v>61</v>
      </c>
      <c r="C45" s="38" t="s">
        <v>60</v>
      </c>
      <c r="D45" s="22" t="s">
        <v>22</v>
      </c>
      <c r="E45" s="22" t="s">
        <v>110</v>
      </c>
      <c r="F45" s="23">
        <v>2.96</v>
      </c>
      <c r="G45" s="24">
        <v>50</v>
      </c>
      <c r="H45" s="25"/>
      <c r="I45" s="26">
        <f t="shared" si="0"/>
        <v>0</v>
      </c>
    </row>
    <row r="46" spans="2:9" s="37" customFormat="1" ht="15">
      <c r="B46" s="38" t="s">
        <v>62</v>
      </c>
      <c r="C46" s="38" t="s">
        <v>63</v>
      </c>
      <c r="D46" s="22" t="s">
        <v>22</v>
      </c>
      <c r="E46" s="22" t="s">
        <v>114</v>
      </c>
      <c r="F46" s="23">
        <v>2.96</v>
      </c>
      <c r="G46" s="24">
        <v>50</v>
      </c>
      <c r="H46" s="25"/>
      <c r="I46" s="26">
        <f t="shared" si="0"/>
        <v>0</v>
      </c>
    </row>
    <row r="47" spans="2:9" ht="15">
      <c r="B47" s="38" t="s">
        <v>64</v>
      </c>
      <c r="C47" s="38" t="s">
        <v>65</v>
      </c>
      <c r="D47" s="22" t="s">
        <v>22</v>
      </c>
      <c r="E47" s="22" t="s">
        <v>110</v>
      </c>
      <c r="F47" s="23">
        <v>1.95</v>
      </c>
      <c r="G47" s="24">
        <v>50</v>
      </c>
      <c r="H47" s="25"/>
      <c r="I47" s="26">
        <f t="shared" si="0"/>
        <v>0</v>
      </c>
    </row>
    <row r="48" spans="2:9" s="37" customFormat="1" ht="15">
      <c r="B48" s="38" t="s">
        <v>66</v>
      </c>
      <c r="C48" s="38" t="s">
        <v>67</v>
      </c>
      <c r="D48" s="22" t="s">
        <v>22</v>
      </c>
      <c r="E48" s="22" t="s">
        <v>110</v>
      </c>
      <c r="F48" s="23">
        <v>2.0999999999999996</v>
      </c>
      <c r="G48" s="24">
        <v>50</v>
      </c>
      <c r="H48" s="25"/>
      <c r="I48" s="26">
        <f t="shared" si="0"/>
        <v>0</v>
      </c>
    </row>
    <row r="49" spans="2:9" ht="15">
      <c r="B49" s="38" t="s">
        <v>68</v>
      </c>
      <c r="C49" s="38" t="s">
        <v>69</v>
      </c>
      <c r="D49" s="22" t="s">
        <v>32</v>
      </c>
      <c r="E49" s="22" t="s">
        <v>111</v>
      </c>
      <c r="F49" s="23">
        <v>2.96</v>
      </c>
      <c r="G49" s="24">
        <v>50</v>
      </c>
      <c r="H49" s="25"/>
      <c r="I49" s="26">
        <f t="shared" si="0"/>
        <v>0</v>
      </c>
    </row>
    <row r="50" spans="2:9" s="37" customFormat="1" ht="15">
      <c r="B50" s="38" t="s">
        <v>70</v>
      </c>
      <c r="C50" s="38" t="s">
        <v>69</v>
      </c>
      <c r="D50" s="22" t="s">
        <v>22</v>
      </c>
      <c r="E50" s="22" t="s">
        <v>111</v>
      </c>
      <c r="F50" s="23">
        <v>3.25</v>
      </c>
      <c r="G50" s="24">
        <v>50</v>
      </c>
      <c r="H50" s="25"/>
      <c r="I50" s="26">
        <f t="shared" si="0"/>
        <v>0</v>
      </c>
    </row>
    <row r="51" spans="2:9" s="37" customFormat="1" ht="15">
      <c r="B51" s="38" t="s">
        <v>71</v>
      </c>
      <c r="C51" s="38" t="s">
        <v>72</v>
      </c>
      <c r="D51" s="22" t="s">
        <v>32</v>
      </c>
      <c r="E51" s="22" t="s">
        <v>109</v>
      </c>
      <c r="F51" s="23">
        <v>2.38</v>
      </c>
      <c r="G51" s="24">
        <v>50</v>
      </c>
      <c r="H51" s="25"/>
      <c r="I51" s="26">
        <f t="shared" si="0"/>
        <v>0</v>
      </c>
    </row>
    <row r="52" spans="2:9" s="37" customFormat="1" ht="15">
      <c r="B52" s="38" t="s">
        <v>73</v>
      </c>
      <c r="C52" s="38" t="s">
        <v>72</v>
      </c>
      <c r="D52" s="22" t="s">
        <v>52</v>
      </c>
      <c r="E52" s="22" t="s">
        <v>109</v>
      </c>
      <c r="F52" s="23">
        <v>3.82</v>
      </c>
      <c r="G52" s="24">
        <v>50</v>
      </c>
      <c r="H52" s="25"/>
      <c r="I52" s="26">
        <f t="shared" si="0"/>
        <v>0</v>
      </c>
    </row>
    <row r="53" spans="2:9" s="37" customFormat="1" ht="15">
      <c r="B53" s="38" t="s">
        <v>74</v>
      </c>
      <c r="C53" s="38" t="s">
        <v>72</v>
      </c>
      <c r="D53" s="22" t="s">
        <v>22</v>
      </c>
      <c r="E53" s="22" t="s">
        <v>109</v>
      </c>
      <c r="F53" s="23">
        <v>2.67</v>
      </c>
      <c r="G53" s="24">
        <v>50</v>
      </c>
      <c r="H53" s="25"/>
      <c r="I53" s="26">
        <f t="shared" si="0"/>
        <v>0</v>
      </c>
    </row>
    <row r="54" spans="2:9" ht="15">
      <c r="B54" s="38" t="s">
        <v>75</v>
      </c>
      <c r="C54" s="38" t="s">
        <v>76</v>
      </c>
      <c r="D54" s="22" t="s">
        <v>22</v>
      </c>
      <c r="E54" s="22" t="s">
        <v>113</v>
      </c>
      <c r="F54" s="23">
        <v>1.95</v>
      </c>
      <c r="G54" s="24">
        <v>50</v>
      </c>
      <c r="H54" s="25"/>
      <c r="I54" s="26">
        <f t="shared" si="0"/>
        <v>0</v>
      </c>
    </row>
    <row r="55" spans="2:9" s="37" customFormat="1" ht="15">
      <c r="B55" s="38" t="s">
        <v>77</v>
      </c>
      <c r="C55" s="38" t="s">
        <v>78</v>
      </c>
      <c r="D55" s="22" t="s">
        <v>22</v>
      </c>
      <c r="E55" s="22" t="s">
        <v>110</v>
      </c>
      <c r="F55" s="23">
        <v>2.67</v>
      </c>
      <c r="G55" s="24">
        <v>50</v>
      </c>
      <c r="H55" s="25"/>
      <c r="I55" s="26">
        <f t="shared" si="0"/>
        <v>0</v>
      </c>
    </row>
    <row r="56" spans="2:9" s="37" customFormat="1" ht="15">
      <c r="B56" s="38" t="s">
        <v>79</v>
      </c>
      <c r="C56" s="38" t="s">
        <v>80</v>
      </c>
      <c r="D56" s="22" t="s">
        <v>22</v>
      </c>
      <c r="E56" s="22" t="s">
        <v>110</v>
      </c>
      <c r="F56" s="23">
        <v>2.96</v>
      </c>
      <c r="G56" s="24">
        <v>50</v>
      </c>
      <c r="H56" s="25"/>
      <c r="I56" s="26">
        <f t="shared" si="0"/>
        <v>0</v>
      </c>
    </row>
    <row r="57" spans="2:9" ht="15">
      <c r="B57" s="38" t="s">
        <v>81</v>
      </c>
      <c r="C57" s="38" t="s">
        <v>24</v>
      </c>
      <c r="D57" s="22" t="s">
        <v>32</v>
      </c>
      <c r="E57" s="22" t="s">
        <v>109</v>
      </c>
      <c r="F57" s="23">
        <v>2.38</v>
      </c>
      <c r="G57" s="24">
        <v>50</v>
      </c>
      <c r="H57" s="25"/>
      <c r="I57" s="26">
        <f t="shared" si="0"/>
        <v>0</v>
      </c>
    </row>
    <row r="58" spans="2:9" ht="15">
      <c r="B58" s="38" t="s">
        <v>82</v>
      </c>
      <c r="C58" s="38" t="s">
        <v>28</v>
      </c>
      <c r="D58" s="22" t="s">
        <v>32</v>
      </c>
      <c r="E58" s="22" t="s">
        <v>111</v>
      </c>
      <c r="F58" s="23">
        <v>2.38</v>
      </c>
      <c r="G58" s="24">
        <v>50</v>
      </c>
      <c r="H58" s="25"/>
      <c r="I58" s="26">
        <f t="shared" si="0"/>
        <v>0</v>
      </c>
    </row>
    <row r="59" spans="2:9" ht="15">
      <c r="B59" s="38" t="s">
        <v>83</v>
      </c>
      <c r="C59" s="38" t="s">
        <v>39</v>
      </c>
      <c r="D59" s="22" t="s">
        <v>32</v>
      </c>
      <c r="E59" s="22" t="s">
        <v>110</v>
      </c>
      <c r="F59" s="23">
        <v>2.67</v>
      </c>
      <c r="G59" s="24">
        <v>50</v>
      </c>
      <c r="H59" s="25"/>
      <c r="I59" s="26">
        <f t="shared" si="0"/>
        <v>0</v>
      </c>
    </row>
    <row r="60" spans="2:9" s="37" customFormat="1" ht="15">
      <c r="B60" s="38" t="s">
        <v>84</v>
      </c>
      <c r="C60" s="38" t="s">
        <v>56</v>
      </c>
      <c r="D60" s="22" t="s">
        <v>32</v>
      </c>
      <c r="E60" s="22" t="s">
        <v>115</v>
      </c>
      <c r="F60" s="23">
        <v>2.38</v>
      </c>
      <c r="G60" s="24">
        <v>50</v>
      </c>
      <c r="H60" s="25"/>
      <c r="I60" s="26">
        <f t="shared" si="0"/>
        <v>0</v>
      </c>
    </row>
    <row r="61" spans="2:9" s="37" customFormat="1" ht="15">
      <c r="B61" s="38" t="s">
        <v>85</v>
      </c>
      <c r="C61" s="38" t="s">
        <v>58</v>
      </c>
      <c r="D61" s="22" t="s">
        <v>32</v>
      </c>
      <c r="E61" s="22" t="s">
        <v>115</v>
      </c>
      <c r="F61" s="23">
        <v>2.38</v>
      </c>
      <c r="G61" s="24">
        <v>50</v>
      </c>
      <c r="H61" s="25"/>
      <c r="I61" s="26">
        <f t="shared" si="0"/>
        <v>0</v>
      </c>
    </row>
    <row r="62" spans="2:9" s="37" customFormat="1" ht="15">
      <c r="B62" s="38" t="s">
        <v>86</v>
      </c>
      <c r="C62" s="38" t="s">
        <v>87</v>
      </c>
      <c r="D62" s="22" t="s">
        <v>32</v>
      </c>
      <c r="E62" s="22" t="s">
        <v>109</v>
      </c>
      <c r="F62" s="23">
        <v>2.38</v>
      </c>
      <c r="G62" s="24">
        <v>50</v>
      </c>
      <c r="H62" s="25"/>
      <c r="I62" s="26">
        <f t="shared" si="0"/>
        <v>0</v>
      </c>
    </row>
    <row r="63" spans="2:9" s="37" customFormat="1" ht="15">
      <c r="B63" s="38" t="s">
        <v>88</v>
      </c>
      <c r="C63" s="38" t="s">
        <v>87</v>
      </c>
      <c r="D63" s="22" t="s">
        <v>22</v>
      </c>
      <c r="E63" s="22" t="s">
        <v>109</v>
      </c>
      <c r="F63" s="23">
        <v>2.67</v>
      </c>
      <c r="G63" s="24">
        <v>50</v>
      </c>
      <c r="H63" s="25"/>
      <c r="I63" s="26">
        <f t="shared" si="0"/>
        <v>0</v>
      </c>
    </row>
    <row r="64" spans="2:9" s="37" customFormat="1" ht="15">
      <c r="B64" s="38" t="s">
        <v>89</v>
      </c>
      <c r="C64" s="38" t="s">
        <v>87</v>
      </c>
      <c r="D64" s="22" t="s">
        <v>52</v>
      </c>
      <c r="E64" s="22" t="s">
        <v>109</v>
      </c>
      <c r="F64" s="23">
        <v>3.82</v>
      </c>
      <c r="G64" s="24">
        <v>50</v>
      </c>
      <c r="H64" s="25"/>
      <c r="I64" s="26">
        <f t="shared" si="0"/>
        <v>0</v>
      </c>
    </row>
    <row r="65" spans="2:9" s="37" customFormat="1" ht="15">
      <c r="B65" s="38" t="s">
        <v>90</v>
      </c>
      <c r="C65" s="38" t="s">
        <v>91</v>
      </c>
      <c r="D65" s="22" t="s">
        <v>32</v>
      </c>
      <c r="E65" s="22" t="s">
        <v>110</v>
      </c>
      <c r="F65" s="23">
        <v>2.38</v>
      </c>
      <c r="G65" s="24">
        <v>50</v>
      </c>
      <c r="H65" s="25"/>
      <c r="I65" s="26">
        <f t="shared" si="0"/>
        <v>0</v>
      </c>
    </row>
    <row r="66" spans="2:9" ht="15">
      <c r="B66" s="38" t="s">
        <v>92</v>
      </c>
      <c r="C66" s="38" t="s">
        <v>91</v>
      </c>
      <c r="D66" s="22" t="s">
        <v>22</v>
      </c>
      <c r="E66" s="22" t="s">
        <v>110</v>
      </c>
      <c r="F66" s="23">
        <v>2.67</v>
      </c>
      <c r="G66" s="24">
        <v>50</v>
      </c>
      <c r="H66" s="25"/>
      <c r="I66" s="26">
        <f>IF(H66&lt;50,H66*F66*1.05,H66*F66)</f>
        <v>0</v>
      </c>
    </row>
    <row r="67" spans="2:9" s="32" customFormat="1" ht="15">
      <c r="B67" s="39"/>
      <c r="C67" s="40" t="s">
        <v>93</v>
      </c>
      <c r="D67" s="27"/>
      <c r="E67" s="27"/>
      <c r="F67" s="28"/>
      <c r="G67" s="29"/>
      <c r="H67" s="30"/>
      <c r="I67" s="31"/>
    </row>
    <row r="68" spans="2:9" s="37" customFormat="1" ht="15">
      <c r="B68" s="38" t="s">
        <v>94</v>
      </c>
      <c r="C68" s="38" t="s">
        <v>95</v>
      </c>
      <c r="D68" s="22" t="s">
        <v>52</v>
      </c>
      <c r="E68" s="22" t="s">
        <v>110</v>
      </c>
      <c r="F68" s="23">
        <v>7.4</v>
      </c>
      <c r="G68" s="24">
        <v>10</v>
      </c>
      <c r="H68" s="25"/>
      <c r="I68" s="26">
        <f>H68*F68</f>
        <v>0</v>
      </c>
    </row>
    <row r="69" spans="2:9" s="37" customFormat="1" ht="15">
      <c r="B69" s="38" t="s">
        <v>96</v>
      </c>
      <c r="C69" s="38" t="s">
        <v>97</v>
      </c>
      <c r="D69" s="22" t="s">
        <v>52</v>
      </c>
      <c r="E69" s="22" t="s">
        <v>111</v>
      </c>
      <c r="F69" s="23">
        <v>7.4</v>
      </c>
      <c r="G69" s="24">
        <v>10</v>
      </c>
      <c r="H69" s="25"/>
      <c r="I69" s="26">
        <f>H69*F69</f>
        <v>0</v>
      </c>
    </row>
    <row r="70" spans="2:9" s="37" customFormat="1" ht="15">
      <c r="B70" s="38" t="s">
        <v>98</v>
      </c>
      <c r="C70" s="38" t="s">
        <v>99</v>
      </c>
      <c r="D70" s="22" t="s">
        <v>52</v>
      </c>
      <c r="E70" s="22" t="s">
        <v>109</v>
      </c>
      <c r="F70" s="23">
        <v>7.4</v>
      </c>
      <c r="G70" s="24">
        <v>10</v>
      </c>
      <c r="H70" s="25"/>
      <c r="I70" s="26">
        <f>H70*F70</f>
        <v>0</v>
      </c>
    </row>
    <row r="72" ht="15.75">
      <c r="C72" s="33" t="s">
        <v>100</v>
      </c>
    </row>
    <row r="73" ht="15.75">
      <c r="C73" s="34" t="s">
        <v>101</v>
      </c>
    </row>
    <row r="74" ht="15.75">
      <c r="C74" s="34"/>
    </row>
  </sheetData>
  <sheetProtection/>
  <autoFilter ref="B18:I70"/>
  <mergeCells count="1">
    <mergeCell ref="B4:I4"/>
  </mergeCells>
  <conditionalFormatting sqref="B22">
    <cfRule type="duplicateValues" priority="25" dxfId="23">
      <formula>AND(COUNTIF($B$22:$B$22,B22)&gt;1,NOT(ISBLANK(B22)))</formula>
    </cfRule>
  </conditionalFormatting>
  <conditionalFormatting sqref="B23:B24 B67 B26:B27 B31:B35 B37:B38 B43 B47 B49 B54 B57 B59">
    <cfRule type="duplicateValues" priority="24" dxfId="23">
      <formula>AND(COUNTIF($B$23:$B$24,B23)+COUNTIF($B$67:$B$67,B23)+COUNTIF($B$26:$B$27,B23)+COUNTIF($B$31:$B$35,B23)+COUNTIF($B$37:$B$38,B23)+COUNTIF($B$43:$B$43,B23)+COUNTIF($B$47:$B$47,B23)+COUNTIF($B$49:$B$49,B23)+COUNTIF($B$54:$B$54,B23)+COUNTIF($B$57:$B$57,B23)+COUNTIF($B$59:$B$59,B23)&gt;1,NOT(ISBLANK(B23)))</formula>
    </cfRule>
  </conditionalFormatting>
  <conditionalFormatting sqref="B66">
    <cfRule type="duplicateValues" priority="23" dxfId="23">
      <formula>AND(COUNTIF($B$66:$B$66,B66)&gt;1,NOT(ISBLANK(B66)))</formula>
    </cfRule>
  </conditionalFormatting>
  <conditionalFormatting sqref="B28:B29">
    <cfRule type="duplicateValues" priority="20" dxfId="23">
      <formula>AND(COUNTIF($B$28:$B$29,B28)&gt;1,NOT(ISBLANK(B28)))</formula>
    </cfRule>
  </conditionalFormatting>
  <conditionalFormatting sqref="B30">
    <cfRule type="duplicateValues" priority="19" dxfId="23">
      <formula>AND(COUNTIF($B$30:$B$30,B30)&gt;1,NOT(ISBLANK(B30)))</formula>
    </cfRule>
  </conditionalFormatting>
  <conditionalFormatting sqref="B36">
    <cfRule type="duplicateValues" priority="18" dxfId="23">
      <formula>AND(COUNTIF($B$36:$B$36,B36)&gt;1,NOT(ISBLANK(B36)))</formula>
    </cfRule>
  </conditionalFormatting>
  <conditionalFormatting sqref="B39:B40">
    <cfRule type="duplicateValues" priority="17" dxfId="23">
      <formula>AND(COUNTIF($B$39:$B$40,B39)&gt;1,NOT(ISBLANK(B39)))</formula>
    </cfRule>
  </conditionalFormatting>
  <conditionalFormatting sqref="B41">
    <cfRule type="duplicateValues" priority="16" dxfId="23">
      <formula>AND(COUNTIF($B$41:$B$41,B41)&gt;1,NOT(ISBLANK(B41)))</formula>
    </cfRule>
  </conditionalFormatting>
  <conditionalFormatting sqref="B42">
    <cfRule type="duplicateValues" priority="15" dxfId="23">
      <formula>AND(COUNTIF($B$42:$B$42,B42)&gt;1,NOT(ISBLANK(B42)))</formula>
    </cfRule>
  </conditionalFormatting>
  <conditionalFormatting sqref="B44:B46">
    <cfRule type="duplicateValues" priority="14" dxfId="23">
      <formula>AND(COUNTIF($B$44:$B$46,B44)&gt;1,NOT(ISBLANK(B44)))</formula>
    </cfRule>
  </conditionalFormatting>
  <conditionalFormatting sqref="B48">
    <cfRule type="duplicateValues" priority="13" dxfId="23">
      <formula>AND(COUNTIF($B$48:$B$48,B48)&gt;1,NOT(ISBLANK(B48)))</formula>
    </cfRule>
  </conditionalFormatting>
  <conditionalFormatting sqref="B50">
    <cfRule type="duplicateValues" priority="12" dxfId="23">
      <formula>AND(COUNTIF($B$50:$B$50,B50)&gt;1,NOT(ISBLANK(B50)))</formula>
    </cfRule>
  </conditionalFormatting>
  <conditionalFormatting sqref="B51:B53">
    <cfRule type="duplicateValues" priority="11" dxfId="23">
      <formula>AND(COUNTIF($B$51:$B$53,B51)&gt;1,NOT(ISBLANK(B51)))</formula>
    </cfRule>
  </conditionalFormatting>
  <conditionalFormatting sqref="B55:B56">
    <cfRule type="duplicateValues" priority="10" dxfId="23">
      <formula>AND(COUNTIF($B$55:$B$56,B55)&gt;1,NOT(ISBLANK(B55)))</formula>
    </cfRule>
  </conditionalFormatting>
  <conditionalFormatting sqref="B58">
    <cfRule type="duplicateValues" priority="8" dxfId="23">
      <formula>AND(COUNTIF($B$58:$B$58,B58)&gt;1,NOT(ISBLANK(B58)))</formula>
    </cfRule>
  </conditionalFormatting>
  <conditionalFormatting sqref="B19:B21">
    <cfRule type="duplicateValues" priority="36" dxfId="23">
      <formula>AND(COUNTIF($B$19:$B$21,B19)&gt;1,NOT(ISBLANK(B19)))</formula>
    </cfRule>
  </conditionalFormatting>
  <conditionalFormatting sqref="B60:B65">
    <cfRule type="duplicateValues" priority="7" dxfId="23">
      <formula>AND(COUNTIF($B$60:$B$65,B60)&gt;1,NOT(ISBLANK(B60)))</formula>
    </cfRule>
  </conditionalFormatting>
  <conditionalFormatting sqref="B25">
    <cfRule type="duplicateValues" priority="6" dxfId="23">
      <formula>AND(COUNTIF($B$25:$B$25,B25)&gt;1,NOT(ISBLANK(B25)))</formula>
    </cfRule>
  </conditionalFormatting>
  <conditionalFormatting sqref="B68:B70">
    <cfRule type="duplicateValues" priority="5" dxfId="23">
      <formula>AND(COUNTIF($B$68:$B$70,B68)&gt;1,NOT(ISBLANK(B68)))</formula>
    </cfRule>
  </conditionalFormatting>
  <conditionalFormatting sqref="B16">
    <cfRule type="duplicateValues" priority="1" dxfId="23">
      <formula>AND(COUNTIF($B$16:$B$16,B16)&gt;1,NOT(ISBLANK(B16)))</formula>
    </cfRule>
    <cfRule type="duplicateValues" priority="4" dxfId="23" stopIfTrue="1">
      <formula>AND(COUNTIF($B$16:$B$16,B16)&gt;1,NOT(ISBLANK(B16)))</formula>
    </cfRule>
  </conditionalFormatting>
  <conditionalFormatting sqref="B16">
    <cfRule type="duplicateValues" priority="2" dxfId="23" stopIfTrue="1">
      <formula>AND(COUNTIF($B$16:$B$16,B16)&gt;1,NOT(ISBLANK(B16)))</formula>
    </cfRule>
    <cfRule type="duplicateValues" priority="3" dxfId="23" stopIfTrue="1">
      <formula>AND(COUNTIF($B$16:$B$16,B16)&gt;1,NOT(ISBLANK(B16)))</formula>
    </cfRule>
  </conditionalFormatting>
  <hyperlinks>
    <hyperlink ref="C73" r:id="rId1" display="www. plantmarket.ru"/>
    <hyperlink ref="C72" r:id="rId2" display="opt@plantmarket.ru"/>
  </hyperlinks>
  <printOptions/>
  <pageMargins left="0.75" right="0.75" top="1" bottom="1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Дарья Чужинова</cp:lastModifiedBy>
  <dcterms:created xsi:type="dcterms:W3CDTF">2017-06-14T15:09:14Z</dcterms:created>
  <dcterms:modified xsi:type="dcterms:W3CDTF">2018-01-15T16:04:52Z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